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d22ce7cdb27d4bd/Escritorio/"/>
    </mc:Choice>
  </mc:AlternateContent>
  <xr:revisionPtr revIDLastSave="0" documentId="8_{4B82B415-D3D0-4F6A-B072-83957841EFC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ENERO" sheetId="1" r:id="rId1"/>
    <sheet name="FEBR" sheetId="2" r:id="rId2"/>
    <sheet name="MARZO" sheetId="3" r:id="rId3"/>
    <sheet name="ABRIL" sheetId="4" r:id="rId4"/>
    <sheet name="MAYO" sheetId="5" r:id="rId5"/>
    <sheet name="JUNIO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6" l="1"/>
  <c r="C71" i="6"/>
  <c r="C66" i="6"/>
  <c r="C49" i="6"/>
  <c r="C48" i="6" s="1"/>
  <c r="C40" i="6"/>
  <c r="C39" i="6" s="1"/>
  <c r="C31" i="6"/>
  <c r="C21" i="6"/>
  <c r="C12" i="6"/>
  <c r="C11" i="6" s="1"/>
  <c r="C75" i="5"/>
  <c r="C71" i="5"/>
  <c r="C66" i="5"/>
  <c r="C49" i="5"/>
  <c r="C48" i="5"/>
  <c r="C40" i="5"/>
  <c r="C39" i="5" s="1"/>
  <c r="C31" i="5"/>
  <c r="C21" i="5"/>
  <c r="C12" i="5"/>
  <c r="C11" i="5" s="1"/>
  <c r="C75" i="4"/>
  <c r="C71" i="4"/>
  <c r="C66" i="4"/>
  <c r="C49" i="4"/>
  <c r="C48" i="4" s="1"/>
  <c r="C40" i="4"/>
  <c r="C39" i="4" s="1"/>
  <c r="C38" i="4" s="1"/>
  <c r="C31" i="4"/>
  <c r="C21" i="4"/>
  <c r="C12" i="4"/>
  <c r="C11" i="4" s="1"/>
  <c r="C10" i="4" s="1"/>
  <c r="C9" i="4" s="1"/>
  <c r="O88" i="6"/>
  <c r="N88" i="6"/>
  <c r="O87" i="6"/>
  <c r="N87" i="6"/>
  <c r="O86" i="6"/>
  <c r="N86" i="6"/>
  <c r="O85" i="6"/>
  <c r="N85" i="6"/>
  <c r="O84" i="6"/>
  <c r="N84" i="6"/>
  <c r="O83" i="6"/>
  <c r="N83" i="6"/>
  <c r="O82" i="6"/>
  <c r="N82" i="6"/>
  <c r="O81" i="6"/>
  <c r="N81" i="6"/>
  <c r="O80" i="6"/>
  <c r="N80" i="6"/>
  <c r="O79" i="6"/>
  <c r="N79" i="6"/>
  <c r="O78" i="6"/>
  <c r="N78" i="6"/>
  <c r="O77" i="6"/>
  <c r="N77" i="6"/>
  <c r="O76" i="6"/>
  <c r="N76" i="6"/>
  <c r="M75" i="6"/>
  <c r="L75" i="6"/>
  <c r="K75" i="6"/>
  <c r="J75" i="6"/>
  <c r="I75" i="6"/>
  <c r="H75" i="6"/>
  <c r="G75" i="6"/>
  <c r="F75" i="6"/>
  <c r="E75" i="6"/>
  <c r="D75" i="6"/>
  <c r="O74" i="6"/>
  <c r="N74" i="6"/>
  <c r="O73" i="6"/>
  <c r="N73" i="6"/>
  <c r="O72" i="6"/>
  <c r="N72" i="6"/>
  <c r="M71" i="6"/>
  <c r="L71" i="6"/>
  <c r="K71" i="6"/>
  <c r="J71" i="6"/>
  <c r="I71" i="6"/>
  <c r="H71" i="6"/>
  <c r="G71" i="6"/>
  <c r="F71" i="6"/>
  <c r="E71" i="6"/>
  <c r="D71" i="6"/>
  <c r="O70" i="6"/>
  <c r="N70" i="6"/>
  <c r="O69" i="6"/>
  <c r="N69" i="6"/>
  <c r="O68" i="6"/>
  <c r="N68" i="6"/>
  <c r="O67" i="6"/>
  <c r="N67" i="6"/>
  <c r="M66" i="6"/>
  <c r="L66" i="6"/>
  <c r="K66" i="6"/>
  <c r="J66" i="6"/>
  <c r="I66" i="6"/>
  <c r="H66" i="6"/>
  <c r="G66" i="6"/>
  <c r="F66" i="6"/>
  <c r="E66" i="6"/>
  <c r="D66" i="6"/>
  <c r="O65" i="6"/>
  <c r="N65" i="6"/>
  <c r="O64" i="6"/>
  <c r="N64" i="6"/>
  <c r="O63" i="6"/>
  <c r="N63" i="6"/>
  <c r="O62" i="6"/>
  <c r="N62" i="6"/>
  <c r="O61" i="6"/>
  <c r="N61" i="6"/>
  <c r="O60" i="6"/>
  <c r="N60" i="6"/>
  <c r="O59" i="6"/>
  <c r="N59" i="6"/>
  <c r="O58" i="6"/>
  <c r="N58" i="6"/>
  <c r="O57" i="6"/>
  <c r="N57" i="6"/>
  <c r="O56" i="6"/>
  <c r="N56" i="6"/>
  <c r="O55" i="6"/>
  <c r="N55" i="6"/>
  <c r="O54" i="6"/>
  <c r="N54" i="6"/>
  <c r="O53" i="6"/>
  <c r="N53" i="6"/>
  <c r="O52" i="6"/>
  <c r="N52" i="6"/>
  <c r="O51" i="6"/>
  <c r="N51" i="6"/>
  <c r="O50" i="6"/>
  <c r="N50" i="6"/>
  <c r="M49" i="6"/>
  <c r="M48" i="6" s="1"/>
  <c r="L49" i="6"/>
  <c r="L48" i="6" s="1"/>
  <c r="K49" i="6"/>
  <c r="K48" i="6" s="1"/>
  <c r="J49" i="6"/>
  <c r="I49" i="6"/>
  <c r="I48" i="6" s="1"/>
  <c r="H49" i="6"/>
  <c r="G49" i="6"/>
  <c r="G48" i="6" s="1"/>
  <c r="F49" i="6"/>
  <c r="F48" i="6" s="1"/>
  <c r="E49" i="6"/>
  <c r="E48" i="6" s="1"/>
  <c r="D49" i="6"/>
  <c r="D48" i="6" s="1"/>
  <c r="J48" i="6"/>
  <c r="H48" i="6"/>
  <c r="O47" i="6"/>
  <c r="N47" i="6"/>
  <c r="O46" i="6"/>
  <c r="N46" i="6"/>
  <c r="O45" i="6"/>
  <c r="N45" i="6"/>
  <c r="O43" i="6"/>
  <c r="N43" i="6"/>
  <c r="O42" i="6"/>
  <c r="N42" i="6"/>
  <c r="O41" i="6"/>
  <c r="N41" i="6"/>
  <c r="M40" i="6"/>
  <c r="M39" i="6" s="1"/>
  <c r="L40" i="6"/>
  <c r="L39" i="6" s="1"/>
  <c r="K40" i="6"/>
  <c r="J40" i="6"/>
  <c r="J39" i="6" s="1"/>
  <c r="I40" i="6"/>
  <c r="I39" i="6" s="1"/>
  <c r="H40" i="6"/>
  <c r="G40" i="6"/>
  <c r="G39" i="6" s="1"/>
  <c r="F40" i="6"/>
  <c r="E40" i="6"/>
  <c r="E39" i="6" s="1"/>
  <c r="D40" i="6"/>
  <c r="D39" i="6" s="1"/>
  <c r="H39" i="6"/>
  <c r="O37" i="6"/>
  <c r="N37" i="6"/>
  <c r="O36" i="6"/>
  <c r="N36" i="6"/>
  <c r="O35" i="6"/>
  <c r="N35" i="6"/>
  <c r="O34" i="6"/>
  <c r="N34" i="6"/>
  <c r="O33" i="6"/>
  <c r="N33" i="6"/>
  <c r="O32" i="6"/>
  <c r="N32" i="6"/>
  <c r="M31" i="6"/>
  <c r="L31" i="6"/>
  <c r="K31" i="6"/>
  <c r="J31" i="6"/>
  <c r="I31" i="6"/>
  <c r="H31" i="6"/>
  <c r="G31" i="6"/>
  <c r="F31" i="6"/>
  <c r="E31" i="6"/>
  <c r="D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N22" i="6"/>
  <c r="M21" i="6"/>
  <c r="L21" i="6"/>
  <c r="K21" i="6"/>
  <c r="J21" i="6"/>
  <c r="I21" i="6"/>
  <c r="H21" i="6"/>
  <c r="G21" i="6"/>
  <c r="F21" i="6"/>
  <c r="N21" i="6" s="1"/>
  <c r="E21" i="6"/>
  <c r="D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M12" i="6"/>
  <c r="M11" i="6" s="1"/>
  <c r="L12" i="6"/>
  <c r="K12" i="6"/>
  <c r="K11" i="6" s="1"/>
  <c r="J12" i="6"/>
  <c r="N12" i="6" s="1"/>
  <c r="I12" i="6"/>
  <c r="I11" i="6" s="1"/>
  <c r="H12" i="6"/>
  <c r="H11" i="6" s="1"/>
  <c r="H10" i="6" s="1"/>
  <c r="H9" i="6" s="1"/>
  <c r="G12" i="6"/>
  <c r="G11" i="6" s="1"/>
  <c r="G10" i="6" s="1"/>
  <c r="G9" i="6" s="1"/>
  <c r="F12" i="6"/>
  <c r="F11" i="6" s="1"/>
  <c r="E12" i="6"/>
  <c r="E11" i="6" s="1"/>
  <c r="D12" i="6"/>
  <c r="D11" i="6" s="1"/>
  <c r="L11" i="6"/>
  <c r="L10" i="6" l="1"/>
  <c r="L9" i="6" s="1"/>
  <c r="D10" i="6"/>
  <c r="D9" i="6" s="1"/>
  <c r="C38" i="5"/>
  <c r="H38" i="6"/>
  <c r="H8" i="6" s="1"/>
  <c r="H89" i="6" s="1"/>
  <c r="O40" i="6"/>
  <c r="C38" i="6"/>
  <c r="N66" i="6"/>
  <c r="O66" i="6"/>
  <c r="N71" i="6"/>
  <c r="N75" i="6"/>
  <c r="I38" i="6"/>
  <c r="O71" i="6"/>
  <c r="O75" i="6"/>
  <c r="C10" i="5"/>
  <c r="C9" i="5" s="1"/>
  <c r="C8" i="5" s="1"/>
  <c r="C89" i="5" s="1"/>
  <c r="O49" i="6"/>
  <c r="I10" i="6"/>
  <c r="I9" i="6" s="1"/>
  <c r="M10" i="6"/>
  <c r="M9" i="6" s="1"/>
  <c r="N40" i="6"/>
  <c r="F10" i="6"/>
  <c r="F9" i="6" s="1"/>
  <c r="G38" i="6"/>
  <c r="G8" i="6" s="1"/>
  <c r="G89" i="6" s="1"/>
  <c r="O48" i="6"/>
  <c r="C10" i="6"/>
  <c r="C9" i="6" s="1"/>
  <c r="C8" i="6" s="1"/>
  <c r="C89" i="6" s="1"/>
  <c r="N31" i="6"/>
  <c r="E10" i="6"/>
  <c r="E9" i="6" s="1"/>
  <c r="C8" i="4"/>
  <c r="C89" i="4" s="1"/>
  <c r="D38" i="6"/>
  <c r="D8" i="6" s="1"/>
  <c r="D89" i="6" s="1"/>
  <c r="M38" i="6"/>
  <c r="K10" i="6"/>
  <c r="O11" i="6"/>
  <c r="L38" i="6"/>
  <c r="L8" i="6" s="1"/>
  <c r="L89" i="6" s="1"/>
  <c r="E38" i="6"/>
  <c r="N48" i="6"/>
  <c r="O31" i="6"/>
  <c r="O21" i="6"/>
  <c r="N49" i="6"/>
  <c r="J11" i="6"/>
  <c r="O12" i="6"/>
  <c r="J38" i="6"/>
  <c r="K39" i="6"/>
  <c r="F39" i="6"/>
  <c r="F38" i="6" s="1"/>
  <c r="N39" i="6" l="1"/>
  <c r="F8" i="6"/>
  <c r="F89" i="6" s="1"/>
  <c r="I8" i="6"/>
  <c r="I89" i="6" s="1"/>
  <c r="M8" i="6"/>
  <c r="M89" i="6" s="1"/>
  <c r="N38" i="6"/>
  <c r="E8" i="6"/>
  <c r="E89" i="6" s="1"/>
  <c r="N11" i="6"/>
  <c r="J10" i="6"/>
  <c r="O10" i="6"/>
  <c r="K9" i="6"/>
  <c r="O39" i="6"/>
  <c r="K38" i="6"/>
  <c r="O38" i="6" s="1"/>
  <c r="N10" i="6" l="1"/>
  <c r="J9" i="6"/>
  <c r="O9" i="6"/>
  <c r="K8" i="6"/>
  <c r="O88" i="5"/>
  <c r="N88" i="5"/>
  <c r="O87" i="5"/>
  <c r="N87" i="5"/>
  <c r="O86" i="5"/>
  <c r="N86" i="5"/>
  <c r="O85" i="5"/>
  <c r="N85" i="5"/>
  <c r="O84" i="5"/>
  <c r="N84" i="5"/>
  <c r="O83" i="5"/>
  <c r="N83" i="5"/>
  <c r="O82" i="5"/>
  <c r="N82" i="5"/>
  <c r="O81" i="5"/>
  <c r="N81" i="5"/>
  <c r="O80" i="5"/>
  <c r="N80" i="5"/>
  <c r="O79" i="5"/>
  <c r="N79" i="5"/>
  <c r="O78" i="5"/>
  <c r="N78" i="5"/>
  <c r="O77" i="5"/>
  <c r="N77" i="5"/>
  <c r="O76" i="5"/>
  <c r="N76" i="5"/>
  <c r="M75" i="5"/>
  <c r="L75" i="5"/>
  <c r="K75" i="5"/>
  <c r="J75" i="5"/>
  <c r="I75" i="5"/>
  <c r="H75" i="5"/>
  <c r="G75" i="5"/>
  <c r="F75" i="5"/>
  <c r="E75" i="5"/>
  <c r="D75" i="5"/>
  <c r="O74" i="5"/>
  <c r="N74" i="5"/>
  <c r="O73" i="5"/>
  <c r="N73" i="5"/>
  <c r="O72" i="5"/>
  <c r="N72" i="5"/>
  <c r="M71" i="5"/>
  <c r="L71" i="5"/>
  <c r="K71" i="5"/>
  <c r="J71" i="5"/>
  <c r="I71" i="5"/>
  <c r="H71" i="5"/>
  <c r="G71" i="5"/>
  <c r="F71" i="5"/>
  <c r="E71" i="5"/>
  <c r="D71" i="5"/>
  <c r="O70" i="5"/>
  <c r="N70" i="5"/>
  <c r="O69" i="5"/>
  <c r="N69" i="5"/>
  <c r="O68" i="5"/>
  <c r="N68" i="5"/>
  <c r="O67" i="5"/>
  <c r="N67" i="5"/>
  <c r="M66" i="5"/>
  <c r="L66" i="5"/>
  <c r="K66" i="5"/>
  <c r="J66" i="5"/>
  <c r="I66" i="5"/>
  <c r="H66" i="5"/>
  <c r="G66" i="5"/>
  <c r="F66" i="5"/>
  <c r="E66" i="5"/>
  <c r="D66" i="5"/>
  <c r="O65" i="5"/>
  <c r="N65" i="5"/>
  <c r="O64" i="5"/>
  <c r="N64" i="5"/>
  <c r="O63" i="5"/>
  <c r="N63" i="5"/>
  <c r="O62" i="5"/>
  <c r="N62" i="5"/>
  <c r="O61" i="5"/>
  <c r="N61" i="5"/>
  <c r="O60" i="5"/>
  <c r="N60" i="5"/>
  <c r="O59" i="5"/>
  <c r="N59" i="5"/>
  <c r="O58" i="5"/>
  <c r="N58" i="5"/>
  <c r="O57" i="5"/>
  <c r="N57" i="5"/>
  <c r="O56" i="5"/>
  <c r="N56" i="5"/>
  <c r="O55" i="5"/>
  <c r="N55" i="5"/>
  <c r="O54" i="5"/>
  <c r="N54" i="5"/>
  <c r="O53" i="5"/>
  <c r="N53" i="5"/>
  <c r="O52" i="5"/>
  <c r="N52" i="5"/>
  <c r="O51" i="5"/>
  <c r="N51" i="5"/>
  <c r="O50" i="5"/>
  <c r="N50" i="5"/>
  <c r="O49" i="5"/>
  <c r="N49" i="5"/>
  <c r="M48" i="5"/>
  <c r="M47" i="5" s="1"/>
  <c r="L48" i="5"/>
  <c r="L47" i="5" s="1"/>
  <c r="K48" i="5"/>
  <c r="J48" i="5"/>
  <c r="I48" i="5"/>
  <c r="I47" i="5" s="1"/>
  <c r="H48" i="5"/>
  <c r="G48" i="5"/>
  <c r="G47" i="5" s="1"/>
  <c r="F48" i="5"/>
  <c r="F47" i="5" s="1"/>
  <c r="E48" i="5"/>
  <c r="E47" i="5" s="1"/>
  <c r="D48" i="5"/>
  <c r="D47" i="5" s="1"/>
  <c r="H47" i="5"/>
  <c r="O46" i="5"/>
  <c r="N46" i="5"/>
  <c r="O45" i="5"/>
  <c r="N45" i="5"/>
  <c r="O44" i="5"/>
  <c r="N44" i="5"/>
  <c r="O43" i="5"/>
  <c r="N43" i="5"/>
  <c r="O42" i="5"/>
  <c r="N42" i="5"/>
  <c r="O41" i="5"/>
  <c r="N41" i="5"/>
  <c r="M40" i="5"/>
  <c r="M39" i="5" s="1"/>
  <c r="L40" i="5"/>
  <c r="K40" i="5"/>
  <c r="K39" i="5" s="1"/>
  <c r="J40" i="5"/>
  <c r="N40" i="5" s="1"/>
  <c r="I40" i="5"/>
  <c r="I39" i="5" s="1"/>
  <c r="H40" i="5"/>
  <c r="H39" i="5" s="1"/>
  <c r="G40" i="5"/>
  <c r="G39" i="5" s="1"/>
  <c r="F40" i="5"/>
  <c r="F39" i="5" s="1"/>
  <c r="E40" i="5"/>
  <c r="E39" i="5" s="1"/>
  <c r="D40" i="5"/>
  <c r="D39" i="5" s="1"/>
  <c r="L39" i="5"/>
  <c r="O37" i="5"/>
  <c r="N37" i="5"/>
  <c r="O36" i="5"/>
  <c r="N36" i="5"/>
  <c r="O35" i="5"/>
  <c r="N35" i="5"/>
  <c r="O34" i="5"/>
  <c r="N34" i="5"/>
  <c r="O33" i="5"/>
  <c r="N33" i="5"/>
  <c r="O32" i="5"/>
  <c r="N32" i="5"/>
  <c r="M31" i="5"/>
  <c r="L31" i="5"/>
  <c r="K31" i="5"/>
  <c r="J31" i="5"/>
  <c r="I31" i="5"/>
  <c r="H31" i="5"/>
  <c r="G31" i="5"/>
  <c r="F31" i="5"/>
  <c r="E31" i="5"/>
  <c r="D31" i="5"/>
  <c r="O30" i="5"/>
  <c r="N30" i="5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M21" i="5"/>
  <c r="L21" i="5"/>
  <c r="K21" i="5"/>
  <c r="J21" i="5"/>
  <c r="I21" i="5"/>
  <c r="H21" i="5"/>
  <c r="G21" i="5"/>
  <c r="F21" i="5"/>
  <c r="E21" i="5"/>
  <c r="D21" i="5"/>
  <c r="O20" i="5"/>
  <c r="N20" i="5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M12" i="5"/>
  <c r="L12" i="5"/>
  <c r="L11" i="5" s="1"/>
  <c r="L10" i="5" s="1"/>
  <c r="L9" i="5" s="1"/>
  <c r="K12" i="5"/>
  <c r="J12" i="5"/>
  <c r="I12" i="5"/>
  <c r="H12" i="5"/>
  <c r="G12" i="5"/>
  <c r="F12" i="5"/>
  <c r="E12" i="5"/>
  <c r="D12" i="5"/>
  <c r="D11" i="5" s="1"/>
  <c r="D10" i="5" s="1"/>
  <c r="D9" i="5" s="1"/>
  <c r="I11" i="5" l="1"/>
  <c r="I10" i="5" s="1"/>
  <c r="I9" i="5" s="1"/>
  <c r="N71" i="5"/>
  <c r="N21" i="5"/>
  <c r="O66" i="5"/>
  <c r="N66" i="5"/>
  <c r="O21" i="5"/>
  <c r="M11" i="5"/>
  <c r="M10" i="5" s="1"/>
  <c r="M9" i="5" s="1"/>
  <c r="G11" i="5"/>
  <c r="G10" i="5" s="1"/>
  <c r="G9" i="5" s="1"/>
  <c r="E11" i="5"/>
  <c r="E10" i="5" s="1"/>
  <c r="E9" i="5" s="1"/>
  <c r="H38" i="5"/>
  <c r="D38" i="5"/>
  <c r="D8" i="5" s="1"/>
  <c r="D89" i="5" s="1"/>
  <c r="E38" i="5"/>
  <c r="E8" i="5"/>
  <c r="E89" i="5" s="1"/>
  <c r="M38" i="5"/>
  <c r="F11" i="5"/>
  <c r="F10" i="5" s="1"/>
  <c r="F9" i="5" s="1"/>
  <c r="O71" i="5"/>
  <c r="J11" i="5"/>
  <c r="J10" i="5" s="1"/>
  <c r="J9" i="5" s="1"/>
  <c r="H11" i="5"/>
  <c r="H10" i="5" s="1"/>
  <c r="H9" i="5" s="1"/>
  <c r="H8" i="5" s="1"/>
  <c r="H89" i="5" s="1"/>
  <c r="N31" i="5"/>
  <c r="O40" i="5"/>
  <c r="K11" i="5"/>
  <c r="K10" i="5" s="1"/>
  <c r="O31" i="5"/>
  <c r="G38" i="5"/>
  <c r="N75" i="5"/>
  <c r="L38" i="5"/>
  <c r="L8" i="5" s="1"/>
  <c r="L89" i="5" s="1"/>
  <c r="F38" i="5"/>
  <c r="N48" i="5"/>
  <c r="O75" i="5"/>
  <c r="O12" i="5"/>
  <c r="J39" i="5"/>
  <c r="N39" i="5" s="1"/>
  <c r="I38" i="5"/>
  <c r="I8" i="5" s="1"/>
  <c r="I89" i="5" s="1"/>
  <c r="O48" i="5"/>
  <c r="J8" i="6"/>
  <c r="N9" i="6"/>
  <c r="K89" i="6"/>
  <c r="O89" i="6" s="1"/>
  <c r="O8" i="6"/>
  <c r="O39" i="5"/>
  <c r="N12" i="5"/>
  <c r="J47" i="5"/>
  <c r="K47" i="5"/>
  <c r="O47" i="5" s="1"/>
  <c r="M8" i="5" l="1"/>
  <c r="M89" i="5" s="1"/>
  <c r="O11" i="5"/>
  <c r="N10" i="5"/>
  <c r="G8" i="5"/>
  <c r="G89" i="5" s="1"/>
  <c r="F8" i="5"/>
  <c r="F89" i="5" s="1"/>
  <c r="N11" i="5"/>
  <c r="N8" i="6"/>
  <c r="J89" i="6"/>
  <c r="N89" i="6" s="1"/>
  <c r="N9" i="5"/>
  <c r="J38" i="5"/>
  <c r="N38" i="5" s="1"/>
  <c r="N47" i="5"/>
  <c r="O10" i="5"/>
  <c r="K9" i="5"/>
  <c r="K38" i="5"/>
  <c r="O38" i="5" s="1"/>
  <c r="O9" i="5" l="1"/>
  <c r="K8" i="5"/>
  <c r="J8" i="5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M75" i="4"/>
  <c r="L75" i="4"/>
  <c r="K75" i="4"/>
  <c r="O75" i="4" s="1"/>
  <c r="J75" i="4"/>
  <c r="I75" i="4"/>
  <c r="H75" i="4"/>
  <c r="G75" i="4"/>
  <c r="F75" i="4"/>
  <c r="E75" i="4"/>
  <c r="D75" i="4"/>
  <c r="O74" i="4"/>
  <c r="N74" i="4"/>
  <c r="O73" i="4"/>
  <c r="N73" i="4"/>
  <c r="O72" i="4"/>
  <c r="N72" i="4"/>
  <c r="M71" i="4"/>
  <c r="L71" i="4"/>
  <c r="K71" i="4"/>
  <c r="J71" i="4"/>
  <c r="I71" i="4"/>
  <c r="H71" i="4"/>
  <c r="G71" i="4"/>
  <c r="F71" i="4"/>
  <c r="E71" i="4"/>
  <c r="D71" i="4"/>
  <c r="O70" i="4"/>
  <c r="N70" i="4"/>
  <c r="O69" i="4"/>
  <c r="N69" i="4"/>
  <c r="O68" i="4"/>
  <c r="N68" i="4"/>
  <c r="O67" i="4"/>
  <c r="N67" i="4"/>
  <c r="M66" i="4"/>
  <c r="L66" i="4"/>
  <c r="K66" i="4"/>
  <c r="J66" i="4"/>
  <c r="I66" i="4"/>
  <c r="H66" i="4"/>
  <c r="G66" i="4"/>
  <c r="F66" i="4"/>
  <c r="E66" i="4"/>
  <c r="D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M49" i="4"/>
  <c r="L49" i="4"/>
  <c r="K49" i="4"/>
  <c r="K48" i="4" s="1"/>
  <c r="J49" i="4"/>
  <c r="I49" i="4"/>
  <c r="I48" i="4" s="1"/>
  <c r="H49" i="4"/>
  <c r="H48" i="4" s="1"/>
  <c r="G49" i="4"/>
  <c r="G48" i="4" s="1"/>
  <c r="F49" i="4"/>
  <c r="E49" i="4"/>
  <c r="E48" i="4" s="1"/>
  <c r="D49" i="4"/>
  <c r="D48" i="4" s="1"/>
  <c r="M48" i="4"/>
  <c r="L48" i="4"/>
  <c r="F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M40" i="4"/>
  <c r="L40" i="4"/>
  <c r="K40" i="4"/>
  <c r="K39" i="4" s="1"/>
  <c r="J40" i="4"/>
  <c r="N40" i="4" s="1"/>
  <c r="I40" i="4"/>
  <c r="I39" i="4" s="1"/>
  <c r="H40" i="4"/>
  <c r="H39" i="4" s="1"/>
  <c r="G40" i="4"/>
  <c r="G39" i="4" s="1"/>
  <c r="F40" i="4"/>
  <c r="F39" i="4" s="1"/>
  <c r="E40" i="4"/>
  <c r="E39" i="4" s="1"/>
  <c r="E38" i="4" s="1"/>
  <c r="D40" i="4"/>
  <c r="D39" i="4" s="1"/>
  <c r="D38" i="4" s="1"/>
  <c r="M39" i="4"/>
  <c r="M38" i="4" s="1"/>
  <c r="L39" i="4"/>
  <c r="L38" i="4" s="1"/>
  <c r="O37" i="4"/>
  <c r="N37" i="4"/>
  <c r="O36" i="4"/>
  <c r="N36" i="4"/>
  <c r="O35" i="4"/>
  <c r="N35" i="4"/>
  <c r="O34" i="4"/>
  <c r="N34" i="4"/>
  <c r="O33" i="4"/>
  <c r="N33" i="4"/>
  <c r="O32" i="4"/>
  <c r="N32" i="4"/>
  <c r="M31" i="4"/>
  <c r="L31" i="4"/>
  <c r="K31" i="4"/>
  <c r="O31" i="4" s="1"/>
  <c r="J31" i="4"/>
  <c r="I31" i="4"/>
  <c r="H31" i="4"/>
  <c r="G31" i="4"/>
  <c r="F31" i="4"/>
  <c r="E31" i="4"/>
  <c r="D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M21" i="4"/>
  <c r="L21" i="4"/>
  <c r="K21" i="4"/>
  <c r="J21" i="4"/>
  <c r="I21" i="4"/>
  <c r="H21" i="4"/>
  <c r="G21" i="4"/>
  <c r="F21" i="4"/>
  <c r="E21" i="4"/>
  <c r="D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M12" i="4"/>
  <c r="M11" i="4" s="1"/>
  <c r="L12" i="4"/>
  <c r="L11" i="4" s="1"/>
  <c r="K12" i="4"/>
  <c r="J12" i="4"/>
  <c r="J11" i="4" s="1"/>
  <c r="I12" i="4"/>
  <c r="I11" i="4" s="1"/>
  <c r="H12" i="4"/>
  <c r="H11" i="4" s="1"/>
  <c r="G12" i="4"/>
  <c r="G11" i="4" s="1"/>
  <c r="F12" i="4"/>
  <c r="F11" i="4" s="1"/>
  <c r="E12" i="4"/>
  <c r="E11" i="4" s="1"/>
  <c r="E10" i="4" s="1"/>
  <c r="E9" i="4" s="1"/>
  <c r="D12" i="4"/>
  <c r="K11" i="4"/>
  <c r="D11" i="4"/>
  <c r="D10" i="4" s="1"/>
  <c r="D9" i="4" s="1"/>
  <c r="N49" i="4" l="1"/>
  <c r="N71" i="4"/>
  <c r="L10" i="4"/>
  <c r="L9" i="4" s="1"/>
  <c r="F38" i="4"/>
  <c r="O21" i="4"/>
  <c r="L8" i="4"/>
  <c r="L89" i="4" s="1"/>
  <c r="E8" i="4"/>
  <c r="E89" i="4" s="1"/>
  <c r="O48" i="4"/>
  <c r="G38" i="4"/>
  <c r="H38" i="4"/>
  <c r="M10" i="4"/>
  <c r="M9" i="4" s="1"/>
  <c r="M8" i="4" s="1"/>
  <c r="M89" i="4" s="1"/>
  <c r="N31" i="4"/>
  <c r="K38" i="4"/>
  <c r="O38" i="4" s="1"/>
  <c r="O39" i="4"/>
  <c r="D8" i="4"/>
  <c r="D89" i="4" s="1"/>
  <c r="O71" i="4"/>
  <c r="H10" i="4"/>
  <c r="H9" i="4" s="1"/>
  <c r="N66" i="4"/>
  <c r="O40" i="4"/>
  <c r="O49" i="4"/>
  <c r="O66" i="4"/>
  <c r="G10" i="4"/>
  <c r="G9" i="4" s="1"/>
  <c r="K10" i="4"/>
  <c r="N21" i="4"/>
  <c r="N75" i="4"/>
  <c r="I10" i="4"/>
  <c r="I9" i="4" s="1"/>
  <c r="J89" i="5"/>
  <c r="N8" i="5"/>
  <c r="O8" i="5"/>
  <c r="K89" i="5"/>
  <c r="F10" i="4"/>
  <c r="F9" i="4" s="1"/>
  <c r="F8" i="4" s="1"/>
  <c r="F89" i="4" s="1"/>
  <c r="N11" i="4"/>
  <c r="K9" i="4"/>
  <c r="I38" i="4"/>
  <c r="N12" i="4"/>
  <c r="O12" i="4"/>
  <c r="J10" i="4"/>
  <c r="O11" i="4"/>
  <c r="J39" i="4"/>
  <c r="J48" i="4"/>
  <c r="N48" i="4" s="1"/>
  <c r="H8" i="4" l="1"/>
  <c r="H89" i="4" s="1"/>
  <c r="I8" i="4"/>
  <c r="I89" i="4" s="1"/>
  <c r="G8" i="4"/>
  <c r="G89" i="4" s="1"/>
  <c r="O10" i="4"/>
  <c r="O89" i="5"/>
  <c r="N89" i="5"/>
  <c r="N39" i="4"/>
  <c r="J38" i="4"/>
  <c r="N38" i="4" s="1"/>
  <c r="O9" i="4"/>
  <c r="K8" i="4"/>
  <c r="N10" i="4"/>
  <c r="J9" i="4"/>
  <c r="J8" i="4" l="1"/>
  <c r="N9" i="4"/>
  <c r="O8" i="4"/>
  <c r="K89" i="4"/>
  <c r="O89" i="4" l="1"/>
  <c r="J89" i="4"/>
  <c r="N8" i="4"/>
  <c r="N89" i="4" l="1"/>
  <c r="O88" i="3" l="1"/>
  <c r="O87" i="3"/>
  <c r="O86" i="3"/>
  <c r="O85" i="3"/>
  <c r="O84" i="3"/>
  <c r="O83" i="3"/>
  <c r="O82" i="3"/>
  <c r="O81" i="3"/>
  <c r="O80" i="3"/>
  <c r="O79" i="3"/>
  <c r="O78" i="3"/>
  <c r="O77" i="3"/>
  <c r="O76" i="3"/>
  <c r="O74" i="3"/>
  <c r="O73" i="3"/>
  <c r="O72" i="3"/>
  <c r="O70" i="3"/>
  <c r="O69" i="3"/>
  <c r="O68" i="3"/>
  <c r="O67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7" i="3"/>
  <c r="O46" i="3"/>
  <c r="O45" i="3"/>
  <c r="O44" i="3"/>
  <c r="O43" i="3"/>
  <c r="O42" i="3"/>
  <c r="O41" i="3"/>
  <c r="O37" i="3"/>
  <c r="O36" i="3"/>
  <c r="O35" i="3"/>
  <c r="O34" i="3"/>
  <c r="O33" i="3"/>
  <c r="O32" i="3"/>
  <c r="O30" i="3"/>
  <c r="O29" i="3"/>
  <c r="O28" i="3"/>
  <c r="O27" i="3"/>
  <c r="O26" i="3"/>
  <c r="O25" i="3"/>
  <c r="O24" i="3"/>
  <c r="O23" i="3"/>
  <c r="O22" i="3"/>
  <c r="O20" i="3"/>
  <c r="O19" i="3"/>
  <c r="O18" i="3"/>
  <c r="O17" i="3"/>
  <c r="O16" i="3"/>
  <c r="O15" i="3"/>
  <c r="O14" i="3"/>
  <c r="O13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4" i="3"/>
  <c r="N73" i="3"/>
  <c r="N72" i="3"/>
  <c r="N70" i="3"/>
  <c r="N69" i="3"/>
  <c r="N68" i="3"/>
  <c r="N67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7" i="3"/>
  <c r="N46" i="3"/>
  <c r="N45" i="3"/>
  <c r="N44" i="3"/>
  <c r="N43" i="3"/>
  <c r="N42" i="3"/>
  <c r="N41" i="3"/>
  <c r="N37" i="3"/>
  <c r="N36" i="3"/>
  <c r="N35" i="3"/>
  <c r="N34" i="3"/>
  <c r="N33" i="3"/>
  <c r="N32" i="3"/>
  <c r="N30" i="3"/>
  <c r="N29" i="3"/>
  <c r="N28" i="3"/>
  <c r="N27" i="3"/>
  <c r="N26" i="3"/>
  <c r="N25" i="3"/>
  <c r="N24" i="3"/>
  <c r="N23" i="3"/>
  <c r="N22" i="3"/>
  <c r="N20" i="3"/>
  <c r="N19" i="3"/>
  <c r="N18" i="3"/>
  <c r="N17" i="3"/>
  <c r="N16" i="3"/>
  <c r="N15" i="3"/>
  <c r="N14" i="3"/>
  <c r="N13" i="3"/>
  <c r="D75" i="3"/>
  <c r="E75" i="3"/>
  <c r="F75" i="3"/>
  <c r="G75" i="3"/>
  <c r="H75" i="3"/>
  <c r="I75" i="3"/>
  <c r="J75" i="3"/>
  <c r="N75" i="3" s="1"/>
  <c r="K75" i="3"/>
  <c r="O75" i="3" s="1"/>
  <c r="L75" i="3"/>
  <c r="M75" i="3"/>
  <c r="D71" i="3"/>
  <c r="E71" i="3"/>
  <c r="F71" i="3"/>
  <c r="G71" i="3"/>
  <c r="H71" i="3"/>
  <c r="I71" i="3"/>
  <c r="J71" i="3"/>
  <c r="N71" i="3" s="1"/>
  <c r="K71" i="3"/>
  <c r="O71" i="3" s="1"/>
  <c r="L71" i="3"/>
  <c r="M71" i="3"/>
  <c r="D66" i="3"/>
  <c r="E66" i="3"/>
  <c r="F66" i="3"/>
  <c r="N66" i="3" s="1"/>
  <c r="G66" i="3"/>
  <c r="H66" i="3"/>
  <c r="I66" i="3"/>
  <c r="J66" i="3"/>
  <c r="K66" i="3"/>
  <c r="L66" i="3"/>
  <c r="M66" i="3"/>
  <c r="D49" i="3"/>
  <c r="D48" i="3" s="1"/>
  <c r="E49" i="3"/>
  <c r="E48" i="3" s="1"/>
  <c r="F49" i="3"/>
  <c r="F48" i="3" s="1"/>
  <c r="G49" i="3"/>
  <c r="G48" i="3" s="1"/>
  <c r="H49" i="3"/>
  <c r="I49" i="3"/>
  <c r="I48" i="3" s="1"/>
  <c r="I38" i="3" s="1"/>
  <c r="J49" i="3"/>
  <c r="J48" i="3" s="1"/>
  <c r="N48" i="3" s="1"/>
  <c r="K49" i="3"/>
  <c r="K48" i="3" s="1"/>
  <c r="L49" i="3"/>
  <c r="L48" i="3" s="1"/>
  <c r="M49" i="3"/>
  <c r="M48" i="3" s="1"/>
  <c r="H48" i="3"/>
  <c r="D40" i="3"/>
  <c r="D39" i="3" s="1"/>
  <c r="E40" i="3"/>
  <c r="E39" i="3" s="1"/>
  <c r="F40" i="3"/>
  <c r="F39" i="3" s="1"/>
  <c r="G40" i="3"/>
  <c r="G39" i="3" s="1"/>
  <c r="H40" i="3"/>
  <c r="H39" i="3" s="1"/>
  <c r="I40" i="3"/>
  <c r="I39" i="3" s="1"/>
  <c r="J40" i="3"/>
  <c r="K40" i="3"/>
  <c r="K39" i="3" s="1"/>
  <c r="L40" i="3"/>
  <c r="L39" i="3" s="1"/>
  <c r="M40" i="3"/>
  <c r="M39" i="3" s="1"/>
  <c r="D31" i="3"/>
  <c r="E31" i="3"/>
  <c r="F31" i="3"/>
  <c r="G31" i="3"/>
  <c r="H31" i="3"/>
  <c r="I31" i="3"/>
  <c r="J31" i="3"/>
  <c r="N31" i="3" s="1"/>
  <c r="K31" i="3"/>
  <c r="O31" i="3" s="1"/>
  <c r="L31" i="3"/>
  <c r="M31" i="3"/>
  <c r="D21" i="3"/>
  <c r="E21" i="3"/>
  <c r="F21" i="3"/>
  <c r="G21" i="3"/>
  <c r="H21" i="3"/>
  <c r="I21" i="3"/>
  <c r="J21" i="3"/>
  <c r="N21" i="3" s="1"/>
  <c r="K21" i="3"/>
  <c r="O21" i="3" s="1"/>
  <c r="L21" i="3"/>
  <c r="M21" i="3"/>
  <c r="D12" i="3"/>
  <c r="D11" i="3" s="1"/>
  <c r="E12" i="3"/>
  <c r="E11" i="3" s="1"/>
  <c r="F12" i="3"/>
  <c r="F11" i="3" s="1"/>
  <c r="G12" i="3"/>
  <c r="G11" i="3" s="1"/>
  <c r="H12" i="3"/>
  <c r="H11" i="3" s="1"/>
  <c r="H10" i="3" s="1"/>
  <c r="H9" i="3" s="1"/>
  <c r="I12" i="3"/>
  <c r="I11" i="3" s="1"/>
  <c r="J12" i="3"/>
  <c r="K12" i="3"/>
  <c r="K11" i="3" s="1"/>
  <c r="L12" i="3"/>
  <c r="L11" i="3" s="1"/>
  <c r="M12" i="3"/>
  <c r="M11" i="3" s="1"/>
  <c r="C75" i="3"/>
  <c r="C71" i="3"/>
  <c r="C66" i="3"/>
  <c r="C49" i="3"/>
  <c r="C48" i="3" s="1"/>
  <c r="C40" i="3"/>
  <c r="C39" i="3" s="1"/>
  <c r="C31" i="3"/>
  <c r="C21" i="3"/>
  <c r="C12" i="3"/>
  <c r="C11" i="3" s="1"/>
  <c r="C10" i="3" s="1"/>
  <c r="C9" i="3" s="1"/>
  <c r="H38" i="3" l="1"/>
  <c r="H8" i="3" s="1"/>
  <c r="H89" i="3" s="1"/>
  <c r="N12" i="3"/>
  <c r="O40" i="3"/>
  <c r="N40" i="3"/>
  <c r="O66" i="3"/>
  <c r="N49" i="3"/>
  <c r="O39" i="3"/>
  <c r="O11" i="3"/>
  <c r="K38" i="3"/>
  <c r="J39" i="3"/>
  <c r="N39" i="3" s="1"/>
  <c r="M10" i="3"/>
  <c r="M9" i="3" s="1"/>
  <c r="K10" i="3"/>
  <c r="L10" i="3"/>
  <c r="L9" i="3" s="1"/>
  <c r="O12" i="3"/>
  <c r="O48" i="3"/>
  <c r="G10" i="3"/>
  <c r="G9" i="3" s="1"/>
  <c r="I10" i="3"/>
  <c r="I9" i="3" s="1"/>
  <c r="I8" i="3" s="1"/>
  <c r="I89" i="3" s="1"/>
  <c r="O49" i="3"/>
  <c r="D38" i="3"/>
  <c r="J11" i="3"/>
  <c r="N11" i="3" s="1"/>
  <c r="F38" i="3"/>
  <c r="E38" i="3"/>
  <c r="M38" i="3"/>
  <c r="G38" i="3"/>
  <c r="L38" i="3"/>
  <c r="E10" i="3"/>
  <c r="E9" i="3" s="1"/>
  <c r="D10" i="3"/>
  <c r="D9" i="3" s="1"/>
  <c r="F10" i="3"/>
  <c r="F9" i="3" s="1"/>
  <c r="C38" i="3"/>
  <c r="C8" i="3" s="1"/>
  <c r="C89" i="3" s="1"/>
  <c r="D12" i="2"/>
  <c r="D11" i="2" s="1"/>
  <c r="E12" i="2"/>
  <c r="E11" i="2" s="1"/>
  <c r="F12" i="2"/>
  <c r="F11" i="2" s="1"/>
  <c r="G12" i="2"/>
  <c r="G11" i="2" s="1"/>
  <c r="H12" i="2"/>
  <c r="H11" i="2" s="1"/>
  <c r="H10" i="2" s="1"/>
  <c r="H9" i="2" s="1"/>
  <c r="I12" i="2"/>
  <c r="I11" i="2" s="1"/>
  <c r="I10" i="2" s="1"/>
  <c r="I9" i="2" s="1"/>
  <c r="J12" i="2"/>
  <c r="J11" i="2" s="1"/>
  <c r="K12" i="2"/>
  <c r="K11" i="2" s="1"/>
  <c r="L12" i="2"/>
  <c r="L11" i="2" s="1"/>
  <c r="M12" i="2"/>
  <c r="M11" i="2" s="1"/>
  <c r="D75" i="2"/>
  <c r="E75" i="2"/>
  <c r="F75" i="2"/>
  <c r="G75" i="2"/>
  <c r="H75" i="2"/>
  <c r="I75" i="2"/>
  <c r="J75" i="2"/>
  <c r="K75" i="2"/>
  <c r="L75" i="2"/>
  <c r="M75" i="2"/>
  <c r="C75" i="2"/>
  <c r="D71" i="2"/>
  <c r="E71" i="2"/>
  <c r="F71" i="2"/>
  <c r="G71" i="2"/>
  <c r="H71" i="2"/>
  <c r="I71" i="2"/>
  <c r="J71" i="2"/>
  <c r="K71" i="2"/>
  <c r="L71" i="2"/>
  <c r="M71" i="2"/>
  <c r="C71" i="2"/>
  <c r="D66" i="2"/>
  <c r="E66" i="2"/>
  <c r="F66" i="2"/>
  <c r="G66" i="2"/>
  <c r="H66" i="2"/>
  <c r="I66" i="2"/>
  <c r="J66" i="2"/>
  <c r="K66" i="2"/>
  <c r="L66" i="2"/>
  <c r="M66" i="2"/>
  <c r="C66" i="2"/>
  <c r="D31" i="2"/>
  <c r="E31" i="2"/>
  <c r="F31" i="2"/>
  <c r="G31" i="2"/>
  <c r="H31" i="2"/>
  <c r="I31" i="2"/>
  <c r="J31" i="2"/>
  <c r="K31" i="2"/>
  <c r="L31" i="2"/>
  <c r="M31" i="2"/>
  <c r="D21" i="2"/>
  <c r="E21" i="2"/>
  <c r="F21" i="2"/>
  <c r="G21" i="2"/>
  <c r="H21" i="2"/>
  <c r="I21" i="2"/>
  <c r="J21" i="2"/>
  <c r="K21" i="2"/>
  <c r="L21" i="2"/>
  <c r="M21" i="2"/>
  <c r="D49" i="2"/>
  <c r="D48" i="2" s="1"/>
  <c r="E49" i="2"/>
  <c r="E48" i="2" s="1"/>
  <c r="F49" i="2"/>
  <c r="F48" i="2" s="1"/>
  <c r="G49" i="2"/>
  <c r="G48" i="2" s="1"/>
  <c r="H49" i="2"/>
  <c r="H48" i="2" s="1"/>
  <c r="I49" i="2"/>
  <c r="I48" i="2" s="1"/>
  <c r="J49" i="2"/>
  <c r="J48" i="2" s="1"/>
  <c r="K49" i="2"/>
  <c r="K48" i="2" s="1"/>
  <c r="L49" i="2"/>
  <c r="L48" i="2" s="1"/>
  <c r="M49" i="2"/>
  <c r="M48" i="2" s="1"/>
  <c r="D40" i="2"/>
  <c r="D39" i="2" s="1"/>
  <c r="E40" i="2"/>
  <c r="E39" i="2" s="1"/>
  <c r="F40" i="2"/>
  <c r="F39" i="2" s="1"/>
  <c r="G40" i="2"/>
  <c r="G39" i="2" s="1"/>
  <c r="H40" i="2"/>
  <c r="I40" i="2"/>
  <c r="I39" i="2" s="1"/>
  <c r="J40" i="2"/>
  <c r="K40" i="2"/>
  <c r="K39" i="2" s="1"/>
  <c r="L40" i="2"/>
  <c r="L39" i="2" s="1"/>
  <c r="M40" i="2"/>
  <c r="M39" i="2" s="1"/>
  <c r="H39" i="2"/>
  <c r="J39" i="2"/>
  <c r="C49" i="2"/>
  <c r="C48" i="2" s="1"/>
  <c r="C40" i="2"/>
  <c r="C39" i="2" s="1"/>
  <c r="C31" i="2"/>
  <c r="C21" i="2"/>
  <c r="C12" i="2"/>
  <c r="C11" i="2" s="1"/>
  <c r="C10" i="2" s="1"/>
  <c r="C9" i="2" s="1"/>
  <c r="J10" i="2" l="1"/>
  <c r="J9" i="2" s="1"/>
  <c r="F8" i="3"/>
  <c r="C38" i="2"/>
  <c r="G10" i="2"/>
  <c r="G9" i="2" s="1"/>
  <c r="F10" i="2"/>
  <c r="F9" i="2" s="1"/>
  <c r="F8" i="2" s="1"/>
  <c r="F89" i="2" s="1"/>
  <c r="E8" i="3"/>
  <c r="E89" i="3" s="1"/>
  <c r="K10" i="2"/>
  <c r="K9" i="2" s="1"/>
  <c r="M10" i="2"/>
  <c r="M9" i="2" s="1"/>
  <c r="E10" i="2"/>
  <c r="E9" i="2" s="1"/>
  <c r="O38" i="3"/>
  <c r="L10" i="2"/>
  <c r="L9" i="2" s="1"/>
  <c r="D10" i="2"/>
  <c r="D9" i="2" s="1"/>
  <c r="G8" i="3"/>
  <c r="G89" i="3" s="1"/>
  <c r="D8" i="3"/>
  <c r="D89" i="3" s="1"/>
  <c r="J10" i="3"/>
  <c r="N10" i="3" s="1"/>
  <c r="L8" i="3"/>
  <c r="L89" i="3" s="1"/>
  <c r="K9" i="3"/>
  <c r="O10" i="3"/>
  <c r="M8" i="3"/>
  <c r="M89" i="3" s="1"/>
  <c r="F89" i="3"/>
  <c r="J38" i="3"/>
  <c r="N38" i="3" s="1"/>
  <c r="C8" i="2"/>
  <c r="C89" i="2" s="1"/>
  <c r="I38" i="2"/>
  <c r="J38" i="2"/>
  <c r="E38" i="2"/>
  <c r="H38" i="2"/>
  <c r="D38" i="2"/>
  <c r="F38" i="2"/>
  <c r="G38" i="2"/>
  <c r="M38" i="2"/>
  <c r="L38" i="2"/>
  <c r="K38" i="2"/>
  <c r="D31" i="1"/>
  <c r="E31" i="1"/>
  <c r="F31" i="1"/>
  <c r="G31" i="1"/>
  <c r="H31" i="1"/>
  <c r="I31" i="1"/>
  <c r="J31" i="1"/>
  <c r="K31" i="1"/>
  <c r="L31" i="1"/>
  <c r="M31" i="1"/>
  <c r="D12" i="1"/>
  <c r="D11" i="1" s="1"/>
  <c r="E12" i="1"/>
  <c r="E11" i="1" s="1"/>
  <c r="F12" i="1"/>
  <c r="F11" i="1" s="1"/>
  <c r="G12" i="1"/>
  <c r="G11" i="1" s="1"/>
  <c r="H12" i="1"/>
  <c r="I12" i="1"/>
  <c r="I11" i="1" s="1"/>
  <c r="J12" i="1"/>
  <c r="J11" i="1" s="1"/>
  <c r="K12" i="1"/>
  <c r="K11" i="1" s="1"/>
  <c r="L12" i="1"/>
  <c r="L11" i="1" s="1"/>
  <c r="M12" i="1"/>
  <c r="M11" i="1" s="1"/>
  <c r="H11" i="1"/>
  <c r="D75" i="1"/>
  <c r="E75" i="1"/>
  <c r="F75" i="1"/>
  <c r="G75" i="1"/>
  <c r="H75" i="1"/>
  <c r="I75" i="1"/>
  <c r="J75" i="1"/>
  <c r="K75" i="1"/>
  <c r="L75" i="1"/>
  <c r="M75" i="1"/>
  <c r="C75" i="1"/>
  <c r="D71" i="1"/>
  <c r="E71" i="1"/>
  <c r="F71" i="1"/>
  <c r="G71" i="1"/>
  <c r="H71" i="1"/>
  <c r="I71" i="1"/>
  <c r="J71" i="1"/>
  <c r="K71" i="1"/>
  <c r="L71" i="1"/>
  <c r="M71" i="1"/>
  <c r="D66" i="1"/>
  <c r="E66" i="1"/>
  <c r="F66" i="1"/>
  <c r="G66" i="1"/>
  <c r="H66" i="1"/>
  <c r="I66" i="1"/>
  <c r="J66" i="1"/>
  <c r="K66" i="1"/>
  <c r="L66" i="1"/>
  <c r="M66" i="1"/>
  <c r="D49" i="1"/>
  <c r="D48" i="1" s="1"/>
  <c r="E49" i="1"/>
  <c r="E48" i="1" s="1"/>
  <c r="F49" i="1"/>
  <c r="F48" i="1" s="1"/>
  <c r="G49" i="1"/>
  <c r="G48" i="1" s="1"/>
  <c r="H49" i="1"/>
  <c r="H48" i="1" s="1"/>
  <c r="I49" i="1"/>
  <c r="I48" i="1" s="1"/>
  <c r="J49" i="1"/>
  <c r="J48" i="1" s="1"/>
  <c r="K49" i="1"/>
  <c r="K48" i="1" s="1"/>
  <c r="L49" i="1"/>
  <c r="L48" i="1" s="1"/>
  <c r="M49" i="1"/>
  <c r="M48" i="1" s="1"/>
  <c r="D40" i="1"/>
  <c r="D39" i="1" s="1"/>
  <c r="E40" i="1"/>
  <c r="E39" i="1" s="1"/>
  <c r="F40" i="1"/>
  <c r="F39" i="1" s="1"/>
  <c r="G40" i="1"/>
  <c r="G39" i="1" s="1"/>
  <c r="H40" i="1"/>
  <c r="H39" i="1" s="1"/>
  <c r="I40" i="1"/>
  <c r="I39" i="1" s="1"/>
  <c r="J40" i="1"/>
  <c r="J39" i="1" s="1"/>
  <c r="K40" i="1"/>
  <c r="K39" i="1" s="1"/>
  <c r="L40" i="1"/>
  <c r="L39" i="1" s="1"/>
  <c r="M40" i="1"/>
  <c r="M39" i="1" s="1"/>
  <c r="D21" i="1"/>
  <c r="E21" i="1"/>
  <c r="F21" i="1"/>
  <c r="G21" i="1"/>
  <c r="H21" i="1"/>
  <c r="I21" i="1"/>
  <c r="J21" i="1"/>
  <c r="K21" i="1"/>
  <c r="L21" i="1"/>
  <c r="M21" i="1"/>
  <c r="K8" i="3" l="1"/>
  <c r="O9" i="3"/>
  <c r="J9" i="3"/>
  <c r="I8" i="2"/>
  <c r="I89" i="2" s="1"/>
  <c r="M8" i="2"/>
  <c r="M89" i="2" s="1"/>
  <c r="L8" i="2"/>
  <c r="L89" i="2" s="1"/>
  <c r="G8" i="2"/>
  <c r="G89" i="2" s="1"/>
  <c r="E8" i="2"/>
  <c r="E89" i="2" s="1"/>
  <c r="D8" i="2"/>
  <c r="D89" i="2" s="1"/>
  <c r="H8" i="2"/>
  <c r="H89" i="2" s="1"/>
  <c r="J8" i="2"/>
  <c r="K8" i="2"/>
  <c r="I10" i="1"/>
  <c r="I9" i="1" s="1"/>
  <c r="F10" i="1"/>
  <c r="F9" i="1" s="1"/>
  <c r="F8" i="1" s="1"/>
  <c r="E10" i="1"/>
  <c r="E9" i="1" s="1"/>
  <c r="D10" i="1"/>
  <c r="D9" i="1" s="1"/>
  <c r="D8" i="1" s="1"/>
  <c r="M10" i="1"/>
  <c r="L10" i="1"/>
  <c r="L9" i="1" s="1"/>
  <c r="K10" i="1"/>
  <c r="K9" i="1" s="1"/>
  <c r="J10" i="1"/>
  <c r="J9" i="1" s="1"/>
  <c r="H10" i="1"/>
  <c r="H9" i="1" s="1"/>
  <c r="G10" i="1"/>
  <c r="G9" i="1" s="1"/>
  <c r="I38" i="1"/>
  <c r="H38" i="1"/>
  <c r="F38" i="1"/>
  <c r="D38" i="1"/>
  <c r="E38" i="1"/>
  <c r="K38" i="1"/>
  <c r="G38" i="1"/>
  <c r="M38" i="1"/>
  <c r="L38" i="1"/>
  <c r="J38" i="1"/>
  <c r="H8" i="1" l="1"/>
  <c r="M9" i="1"/>
  <c r="M8" i="1" s="1"/>
  <c r="M89" i="1" s="1"/>
  <c r="N9" i="3"/>
  <c r="J8" i="3"/>
  <c r="K89" i="3"/>
  <c r="O89" i="3" s="1"/>
  <c r="O8" i="3"/>
  <c r="K89" i="2"/>
  <c r="J89" i="2"/>
  <c r="J8" i="1"/>
  <c r="J89" i="1" s="1"/>
  <c r="G8" i="1"/>
  <c r="G89" i="1" s="1"/>
  <c r="K8" i="1"/>
  <c r="K89" i="1" s="1"/>
  <c r="L8" i="1"/>
  <c r="L89" i="1" s="1"/>
  <c r="E8" i="1"/>
  <c r="E89" i="1" s="1"/>
  <c r="I8" i="1"/>
  <c r="I89" i="1" s="1"/>
  <c r="H89" i="1"/>
  <c r="D89" i="1"/>
  <c r="F89" i="1"/>
  <c r="J89" i="3" l="1"/>
  <c r="N89" i="3" s="1"/>
  <c r="N8" i="3"/>
  <c r="C31" i="1"/>
  <c r="C12" i="1"/>
  <c r="C11" i="1" s="1"/>
  <c r="C10" i="1" s="1"/>
  <c r="C9" i="1" s="1"/>
  <c r="C71" i="1"/>
  <c r="C66" i="1"/>
  <c r="C49" i="1"/>
  <c r="C48" i="1" s="1"/>
  <c r="C40" i="1"/>
  <c r="C39" i="1" s="1"/>
  <c r="C21" i="1"/>
  <c r="C38" i="1" l="1"/>
  <c r="C8" i="1"/>
  <c r="C89" i="1" s="1"/>
</calcChain>
</file>

<file path=xl/sharedStrings.xml><?xml version="1.0" encoding="utf-8"?>
<sst xmlns="http://schemas.openxmlformats.org/spreadsheetml/2006/main" count="1279" uniqueCount="195">
  <si>
    <t>Año Fiscal:</t>
  </si>
  <si>
    <t/>
  </si>
  <si>
    <t>Vigencia:</t>
  </si>
  <si>
    <t>Actual</t>
  </si>
  <si>
    <t>Periodo:</t>
  </si>
  <si>
    <t>Enero-Enero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</si>
  <si>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</si>
  <si>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</si>
  <si>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</si>
  <si>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</si>
  <si>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</si>
  <si>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</si>
  <si>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</si>
  <si>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</si>
  <si>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</si>
  <si>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</si>
  <si>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</si>
  <si>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</si>
  <si>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</si>
  <si>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</si>
  <si>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</si>
  <si>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</si>
  <si>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</si>
  <si>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</si>
  <si>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</si>
  <si>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</si>
  <si>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</si>
  <si>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</si>
  <si>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</si>
  <si>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</si>
  <si>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</si>
  <si>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</si>
  <si>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</si>
  <si>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</si>
  <si>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</si>
  <si>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</si>
  <si>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</si>
  <si>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</si>
  <si>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</si>
  <si>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</si>
  <si>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</si>
  <si>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</si>
  <si>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</si>
  <si>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</si>
  <si>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</si>
  <si>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</si>
  <si>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</si>
  <si>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</si>
  <si>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</si>
  <si>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</si>
  <si>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</si>
  <si>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</si>
  <si>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</si>
  <si>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</si>
  <si>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</si>
  <si>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</si>
  <si>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</si>
  <si>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</si>
  <si>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</si>
  <si>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</si>
  <si>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</si>
  <si>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</si>
  <si>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A-02-01-01-006-002</t>
  </si>
  <si>
    <t>PRODUCTOS DE LA PROPIEDAD INTELECTUAL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</si>
  <si>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</si>
  <si>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</si>
  <si>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</si>
  <si>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</si>
  <si>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</si>
  <si>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</si>
  <si>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</si>
  <si>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</si>
  <si>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</si>
  <si>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</si>
  <si>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A-02-02-01-004-005</t>
  </si>
  <si>
    <t>MAQUINARIA DE OFICINA, CONTABILIDAD E INFORMÁTICA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</si>
  <si>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</si>
  <si>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</si>
  <si>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</si>
  <si>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</si>
  <si>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</si>
  <si>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</si>
  <si>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</si>
  <si>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</si>
  <si>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</si>
  <si>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</si>
  <si>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</si>
  <si>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</si>
  <si>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</si>
  <si>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</si>
  <si>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</si>
  <si>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</si>
  <si>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</si>
  <si>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</si>
  <si>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</si>
  <si>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</si>
  <si>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</si>
  <si>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</si>
  <si>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</si>
  <si>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</si>
  <si>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</si>
  <si>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</si>
  <si>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</si>
  <si>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</si>
  <si>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</si>
  <si>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RECREATIVOS, CULTURALES Y DEPORTIVOS</t>
  </si>
  <si>
    <t>A-02-02-02-010</t>
  </si>
  <si>
    <t>VIÁTICOS DE LOS FUNCIONARIOS EN COMISIÓN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</si>
  <si>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</si>
  <si>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</si>
  <si>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</si>
  <si>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</si>
  <si>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</si>
  <si>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</si>
  <si>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A-08-01-02-001</t>
  </si>
  <si>
    <t>IMPUESTO PREDIAL Y SOBRETASA AMBIENTAL</t>
  </si>
  <si>
    <t>A-08-01-02-006</t>
  </si>
  <si>
    <t>IMPUESTO SOBRE VEHÍCULOS AUTOMOTORES</t>
  </si>
  <si>
    <t>C-3602-1300-1-20306A-3602012-02</t>
  </si>
  <si>
    <t>ADQUIS. DE BYS - DOCUMENTOS DE INVESTIGACIÓN - MODERNIZACION DE LA INSPECCION, VIGILANCIA Y CONTROL DE LA SUPERINTENDENCIA DEL SUBSIDIO FAMILIAR.  NACIONAL</t>
  </si>
  <si>
    <t>C-3602-1300-1-20306A-3602040-02</t>
  </si>
  <si>
    <t>ADQUIS. DE BYS - SERVICIO DE EDUCACIÓN INFORMAL - MODERNIZACION DE LA INSPECCION, VIGILANCIA Y CONTROL DE LA SUPERINTENDENCIA DEL SUBSIDIO FAMILIAR.  NACIONAL</t>
  </si>
  <si>
    <t>C-3602-1300-1-20306A-3602041-02</t>
  </si>
  <si>
    <t>ADQUIS. DE BYS - DOCUMENTOS METODOLÓGICOS - MODERNIZACION DE LA INSPECCION, VIGILANCIA Y CONTROL DE LA SUPERINTENDENCIA DEL SUBSIDIO FAMILIAR.  NACIONAL</t>
  </si>
  <si>
    <t>C-3605-1300-5-53105B-3605001-02</t>
  </si>
  <si>
    <t>ADQUIS. DE BYS - DOCUMENTOS DE INVESTIGACIÓN - DISEÑO , CONSTRUCCIÓN Y PUESTA EN MARCHA DEL TANQUE DE PENSAMIENTO PARA EL SSF DE COLOMBIA  NACIONAL</t>
  </si>
  <si>
    <t>C-3605-1300-5-53105B-3605018-02</t>
  </si>
  <si>
    <t>ADQUIS. DE BYS - SERVICIO DE ASISTENCIA TÉCNICA - DISEÑO , CONSTRUCCIÓN Y PUESTA EN MARCHA DEL TANQUE DE PENSAMIENTO PARA EL SSF DE COLOMBIA  NACIONAL</t>
  </si>
  <si>
    <t>C-3699-1300-6-53105B-3699062-02</t>
  </si>
  <si>
    <t>ADQUIS. DE BYS - SERVICIOS DE INFORMACIÓN IMPLEMENTADOS - FORTALECIMIENTO DE LA GESTIÓN DE LA TECNOLOGÍA DE LA INFORMACIÓN Y LAS COMUNICACIONES (TICS) DE LA SUPERINTENDENCIA DEL SUBSIDIO FAMILIAR,  BAJO EL MARCO DE REFERENCIA DE AR</t>
  </si>
  <si>
    <t>C-3699-1300-6-53105B-3699064-02</t>
  </si>
  <si>
    <t>ADQUIS. DE BYS - DOCUMENTO PARA LA PLANEACIÓN ESTRATÉGICA EN TI - FORTALECIMIENTO DE LA GESTIÓN DE LA TECNOLOGÍA DE LA INFORMACIÓN Y LAS COMUNICACIONES (TICS) DE LA SUPERINTENDENCIA DEL SUBSIDIO FAMILIAR,  BAJO EL MARCO DE REFERENC</t>
  </si>
  <si>
    <t>C-3699-1300-10-53105B-3699053-02</t>
  </si>
  <si>
    <t>ADQUIS. DE BYS - DOCUMENTOS DE LINEAMIENTOS TÉCNICOS - IMPLEMENTACION DEL MODELO DE PLANEACION Y GESTION EN EL MARCO DE LA ARQUITECTURA EMPRESARIAL DE LA SUPERINTENDENCIA DEL SUBSIDIO FAMILIAR  NACIONAL</t>
  </si>
  <si>
    <t>C-3699-1300-10-53105B-3699054-02</t>
  </si>
  <si>
    <t>ADQUIS. DE BYS - DOCUMENTOS DE PLANEACIÓN - IMPLEMENTACION DEL MODELO DE PLANEACION Y GESTION EN EL MARCO DE LA ARQUITECTURA EMPRESARIAL DE LA SUPERINTENDENCIA DEL SUBSIDIO FAMILIAR  NACIONAL</t>
  </si>
  <si>
    <t>C-3699-1300-10-53105B-3699060-02</t>
  </si>
  <si>
    <t>ADQUIS. DE BYS - SERVICIO DE IMPLEMENTACIÓN SISTEMAS DE GESTIÓN - IMPLEMENTACION DEL MODELO DE PLANEACION Y GESTION EN EL MARCO DE LA ARQUITECTURA EMPRESARIAL DE LA SUPERINTENDENCIA DEL SUBSIDIO FAMILIAR  NACIONAL</t>
  </si>
  <si>
    <t>C-3699-1300-11-53105B-3699053-02</t>
  </si>
  <si>
    <t>ADQUIS. DE BYS - DOCUMENTOS DE LINEAMIENTOS TÉCNICOS - FORTALECIMIENTO DEL RELACIONAMIENTO CON LA CIUDADANÍA Y LOS GRUPOS DE VALOR DEL SISTEMA DEL SUBSIDIO FAMILIAR A NIVEL  NACIONAL</t>
  </si>
  <si>
    <t>C-3699-1300-11-53105B-3699058-02</t>
  </si>
  <si>
    <t>ADQUIS. DE BYS - SERVICIO DE EDUCACIÓN INFORMAL PARA LA GESTIÓN ADMINISTRATIVA - FORTALECIMIENTO DEL RELACIONAMIENTO CON LA CIUDADANÍA Y LOS GRUPOS DE VALOR DEL SISTEMA DEL SUBSIDIO FAMILIAR A NIVEL  NACIONAL</t>
  </si>
  <si>
    <t>C-3699-1300-11-53105B-3699060-02</t>
  </si>
  <si>
    <t>ADQUIS. DE BYS - SERVICIO DE IMPLEMENTACIÓN SISTEMAS DE GESTIÓN - FORTALECIMIENTO DEL RELACIONAMIENTO CON LA CIUDADANÍA Y LOS GRUPOS DE VALOR DEL SISTEMA DEL SUBSIDIO FAMILIAR A NIVEL  NACIONAL</t>
  </si>
  <si>
    <t>Enero-Febrero</t>
  </si>
  <si>
    <t>Enero-Marzo</t>
  </si>
  <si>
    <t>OBJETO DE GASTO</t>
  </si>
  <si>
    <t>% COMPR</t>
  </si>
  <si>
    <t>% OBLIG</t>
  </si>
  <si>
    <t>SUPERINTENDENCIA DEL SUBSIDIO FAMILIAR - UEJ 36-01-07</t>
  </si>
  <si>
    <t>INFORME DE EJECUCION PRESUPUESTAL (DECRETO y DESAGREGADA)</t>
  </si>
  <si>
    <t>FUNCIONAMIENTO</t>
  </si>
  <si>
    <t>A-01 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</si>
  <si>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</si>
  <si>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</si>
  <si>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</si>
  <si>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</si>
  <si>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</si>
  <si>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</si>
  <si>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</si>
  <si>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</si>
  <si>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</si>
  <si>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</si>
  <si>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</si>
  <si>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</si>
  <si>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 ADQUISICIÓN DE BIENES  Y SERVICIOS</t>
  </si>
  <si>
    <t>A-02-01</t>
  </si>
  <si>
    <t>ADQUISICIÓN DE ACTIVOS NO FINANCIEROS</t>
  </si>
  <si>
    <t>A-02-01-01</t>
  </si>
  <si>
    <t>ACTIVOS FIJOS</t>
  </si>
  <si>
    <t>A-02-02-02</t>
  </si>
  <si>
    <t>ADQUISICIÓN DE SERVICIOS</t>
  </si>
  <si>
    <t>TRANSFERENCIAS CORRIENTES</t>
  </si>
  <si>
    <t>A-03-03-01-999</t>
  </si>
  <si>
    <t>OTRAS TRANSFERENCIAS - DISTRIBUCIÓN PREVIO CONCEPTO DGPPN</t>
  </si>
  <si>
    <t>GASTOS POR TRIBUTOS, MULTAS, SANCIONES E INTERESES DE MORA</t>
  </si>
  <si>
    <t>A-08-04-01</t>
  </si>
  <si>
    <t>CUOTA DE FISCALIZACIÓN Y AUDITAJE</t>
  </si>
  <si>
    <t>INVERSIÓN</t>
  </si>
  <si>
    <t>TOTAL PRESUPUESTO</t>
  </si>
  <si>
    <t>Fuente: SIIF NACIÓN</t>
  </si>
  <si>
    <t>ADQUISICIONES DIFERENTES DE ACTIVOS</t>
  </si>
  <si>
    <t>A-02-02</t>
  </si>
  <si>
    <t>FEBRERO 29 DE 2024</t>
  </si>
  <si>
    <t>ENERO 31 DE 2024</t>
  </si>
  <si>
    <t>%COMPR</t>
  </si>
  <si>
    <t>%OBLIG</t>
  </si>
  <si>
    <t>MARZO 31 DE 2024</t>
  </si>
  <si>
    <t>Enero-Abril</t>
  </si>
  <si>
    <t>ABRIL 30 DE 2024</t>
  </si>
  <si>
    <t>Enero-Mayo</t>
  </si>
  <si>
    <t>MAYO 31 DE 2024</t>
  </si>
  <si>
    <t>RUBRO</t>
  </si>
  <si>
    <t>Enero-Junio</t>
  </si>
  <si>
    <t>JUNIO 30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</si>
</sst>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%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uble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double">
        <color auto="1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double">
        <color auto="1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 style="double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double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1" xfId="0" applyFont="1" applyBorder="1" applyAlignment="1">
      <alignment horizontal="center" vertical="center" readingOrder="1"/>
    </xf>
    <xf numFmtId="0" fontId="3" fillId="0" borderId="0" xfId="0" applyFont="1"/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vertical="center" readingOrder="1"/>
    </xf>
    <xf numFmtId="0" fontId="2" fillId="0" borderId="1" xfId="0" applyFont="1" applyBorder="1" applyAlignment="1">
      <alignment horizontal="left" vertical="center" readingOrder="1"/>
    </xf>
    <xf numFmtId="0" fontId="3" fillId="2" borderId="0" xfId="0" applyFont="1" applyFill="1"/>
    <xf numFmtId="41" fontId="2" fillId="0" borderId="0" xfId="1" applyFont="1" applyFill="1" applyBorder="1" applyAlignment="1">
      <alignment horizontal="center" vertical="center" readingOrder="1"/>
    </xf>
    <xf numFmtId="41" fontId="3" fillId="0" borderId="0" xfId="1" applyFont="1" applyFill="1" applyBorder="1" applyAlignment="1"/>
    <xf numFmtId="41" fontId="2" fillId="0" borderId="1" xfId="1" applyFont="1" applyFill="1" applyBorder="1" applyAlignment="1">
      <alignment horizontal="center" vertical="center" readingOrder="1"/>
    </xf>
    <xf numFmtId="41" fontId="4" fillId="0" borderId="1" xfId="1" applyFont="1" applyFill="1" applyBorder="1" applyAlignment="1">
      <alignment horizontal="right" vertical="center" readingOrder="1"/>
    </xf>
    <xf numFmtId="41" fontId="2" fillId="0" borderId="1" xfId="1" applyFont="1" applyFill="1" applyBorder="1" applyAlignment="1">
      <alignment horizontal="right" vertical="center" readingOrder="1"/>
    </xf>
    <xf numFmtId="0" fontId="5" fillId="0" borderId="0" xfId="0" applyFont="1"/>
    <xf numFmtId="41" fontId="2" fillId="0" borderId="8" xfId="1" applyFont="1" applyFill="1" applyBorder="1" applyAlignment="1">
      <alignment horizontal="center" vertical="center" readingOrder="1"/>
    </xf>
    <xf numFmtId="0" fontId="2" fillId="0" borderId="11" xfId="0" applyFont="1" applyBorder="1" applyAlignment="1">
      <alignment horizontal="justify" vertical="center" wrapText="1" readingOrder="1"/>
    </xf>
    <xf numFmtId="0" fontId="2" fillId="0" borderId="3" xfId="0" applyFont="1" applyBorder="1" applyAlignment="1">
      <alignment horizontal="justify" vertical="center" wrapText="1" readingOrder="1"/>
    </xf>
    <xf numFmtId="0" fontId="2" fillId="2" borderId="4" xfId="0" applyFont="1" applyFill="1" applyBorder="1" applyAlignment="1">
      <alignment vertical="center" readingOrder="1"/>
    </xf>
    <xf numFmtId="0" fontId="2" fillId="2" borderId="0" xfId="0" applyFont="1" applyFill="1" applyAlignment="1">
      <alignment horizontal="left" vertical="center" wrapText="1" readingOrder="1"/>
    </xf>
    <xf numFmtId="0" fontId="2" fillId="0" borderId="0" xfId="0" applyFont="1" applyAlignment="1">
      <alignment vertical="center" wrapText="1" readingOrder="1"/>
    </xf>
    <xf numFmtId="0" fontId="5" fillId="0" borderId="6" xfId="0" applyFont="1" applyBorder="1" applyAlignment="1">
      <alignment vertical="center" readingOrder="1"/>
    </xf>
    <xf numFmtId="0" fontId="5" fillId="0" borderId="1" xfId="0" applyFont="1" applyBorder="1" applyAlignment="1">
      <alignment horizontal="left" vertical="center" wrapText="1" readingOrder="1"/>
    </xf>
    <xf numFmtId="0" fontId="2" fillId="2" borderId="7" xfId="0" applyFont="1" applyFill="1" applyBorder="1" applyAlignment="1">
      <alignment vertical="center" readingOrder="1"/>
    </xf>
    <xf numFmtId="0" fontId="2" fillId="2" borderId="8" xfId="0" applyFont="1" applyFill="1" applyBorder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readingOrder="1"/>
    </xf>
    <xf numFmtId="0" fontId="3" fillId="0" borderId="0" xfId="0" applyFont="1" applyAlignment="1">
      <alignment vertical="center"/>
    </xf>
    <xf numFmtId="0" fontId="6" fillId="0" borderId="0" xfId="0" applyFont="1"/>
    <xf numFmtId="0" fontId="2" fillId="2" borderId="3" xfId="0" applyFont="1" applyFill="1" applyBorder="1" applyAlignment="1">
      <alignment horizontal="justify" vertical="center" wrapText="1" readingOrder="1"/>
    </xf>
    <xf numFmtId="0" fontId="5" fillId="2" borderId="0" xfId="0" applyFont="1" applyFill="1"/>
    <xf numFmtId="164" fontId="3" fillId="0" borderId="0" xfId="2" applyNumberFormat="1" applyFont="1" applyFill="1" applyBorder="1" applyAlignment="1">
      <alignment horizontal="center" vertical="center"/>
    </xf>
    <xf numFmtId="164" fontId="6" fillId="4" borderId="9" xfId="2" applyNumberFormat="1" applyFont="1" applyFill="1" applyBorder="1" applyAlignment="1">
      <alignment horizontal="center" vertical="center"/>
    </xf>
    <xf numFmtId="164" fontId="6" fillId="4" borderId="10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41" fontId="4" fillId="0" borderId="8" xfId="1" applyFont="1" applyFill="1" applyBorder="1" applyAlignment="1">
      <alignment horizontal="right" vertical="center" readingOrder="1"/>
    </xf>
    <xf numFmtId="0" fontId="2" fillId="0" borderId="13" xfId="0" applyFont="1" applyBorder="1" applyAlignment="1">
      <alignment vertical="center" readingOrder="1"/>
    </xf>
    <xf numFmtId="164" fontId="5" fillId="0" borderId="12" xfId="2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readingOrder="1"/>
    </xf>
    <xf numFmtId="0" fontId="2" fillId="2" borderId="14" xfId="0" applyFont="1" applyFill="1" applyBorder="1" applyAlignment="1">
      <alignment vertical="center" readingOrder="1"/>
    </xf>
    <xf numFmtId="164" fontId="5" fillId="2" borderId="12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readingOrder="1"/>
    </xf>
    <xf numFmtId="164" fontId="3" fillId="0" borderId="12" xfId="2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readingOrder="1"/>
    </xf>
    <xf numFmtId="0" fontId="4" fillId="0" borderId="15" xfId="0" applyFont="1" applyBorder="1" applyAlignment="1">
      <alignment vertical="center" readingOrder="1"/>
    </xf>
    <xf numFmtId="0" fontId="4" fillId="0" borderId="16" xfId="0" applyFont="1" applyBorder="1" applyAlignment="1">
      <alignment horizontal="left" vertical="center" readingOrder="1"/>
    </xf>
    <xf numFmtId="41" fontId="4" fillId="0" borderId="16" xfId="1" applyFont="1" applyFill="1" applyBorder="1" applyAlignment="1">
      <alignment horizontal="right" vertical="center" readingOrder="1"/>
    </xf>
    <xf numFmtId="41" fontId="2" fillId="0" borderId="16" xfId="1" applyFont="1" applyFill="1" applyBorder="1" applyAlignment="1">
      <alignment horizontal="right" vertical="center" readingOrder="1"/>
    </xf>
    <xf numFmtId="0" fontId="4" fillId="0" borderId="7" xfId="0" applyFont="1" applyBorder="1" applyAlignment="1">
      <alignment vertical="center" readingOrder="1"/>
    </xf>
    <xf numFmtId="0" fontId="4" fillId="0" borderId="8" xfId="0" applyFont="1" applyBorder="1" applyAlignment="1">
      <alignment horizontal="left" vertical="center" readingOrder="1"/>
    </xf>
    <xf numFmtId="41" fontId="2" fillId="0" borderId="8" xfId="1" applyFont="1" applyFill="1" applyBorder="1" applyAlignment="1">
      <alignment horizontal="right" vertical="center" readingOrder="1"/>
    </xf>
    <xf numFmtId="164" fontId="6" fillId="4" borderId="18" xfId="2" applyNumberFormat="1" applyFont="1" applyFill="1" applyBorder="1" applyAlignment="1">
      <alignment horizontal="center" vertical="center"/>
    </xf>
    <xf numFmtId="164" fontId="6" fillId="4" borderId="19" xfId="2" applyNumberFormat="1" applyFont="1" applyFill="1" applyBorder="1" applyAlignment="1">
      <alignment horizontal="center" vertical="center"/>
    </xf>
    <xf numFmtId="164" fontId="6" fillId="4" borderId="21" xfId="2" applyNumberFormat="1" applyFont="1" applyFill="1" applyBorder="1" applyAlignment="1">
      <alignment horizontal="center" vertical="center"/>
    </xf>
    <xf numFmtId="164" fontId="6" fillId="4" borderId="22" xfId="2" applyNumberFormat="1" applyFont="1" applyFill="1" applyBorder="1" applyAlignment="1">
      <alignment horizontal="center" vertical="center"/>
    </xf>
    <xf numFmtId="41" fontId="6" fillId="4" borderId="9" xfId="1" applyFont="1" applyFill="1" applyBorder="1" applyAlignment="1">
      <alignment horizontal="right" vertical="center" readingOrder="1"/>
    </xf>
    <xf numFmtId="0" fontId="4" fillId="0" borderId="23" xfId="0" applyFont="1" applyBorder="1" applyAlignment="1">
      <alignment vertical="center" readingOrder="1"/>
    </xf>
    <xf numFmtId="0" fontId="4" fillId="0" borderId="24" xfId="0" applyFont="1" applyBorder="1" applyAlignment="1">
      <alignment horizontal="left" vertical="center" readingOrder="1"/>
    </xf>
    <xf numFmtId="41" fontId="4" fillId="0" borderId="24" xfId="1" applyFont="1" applyFill="1" applyBorder="1" applyAlignment="1">
      <alignment horizontal="right" vertical="center" readingOrder="1"/>
    </xf>
    <xf numFmtId="0" fontId="4" fillId="0" borderId="25" xfId="0" applyFont="1" applyBorder="1" applyAlignment="1">
      <alignment vertical="center" readingOrder="1"/>
    </xf>
    <xf numFmtId="0" fontId="4" fillId="0" borderId="26" xfId="0" applyFont="1" applyBorder="1" applyAlignment="1">
      <alignment horizontal="left" vertical="center" readingOrder="1"/>
    </xf>
    <xf numFmtId="41" fontId="4" fillId="0" borderId="26" xfId="1" applyFont="1" applyFill="1" applyBorder="1" applyAlignment="1">
      <alignment horizontal="right" vertical="center" readingOrder="1"/>
    </xf>
    <xf numFmtId="0" fontId="4" fillId="0" borderId="27" xfId="0" applyFont="1" applyBorder="1" applyAlignment="1">
      <alignment vertical="center" readingOrder="1"/>
    </xf>
    <xf numFmtId="0" fontId="4" fillId="0" borderId="28" xfId="0" applyFont="1" applyBorder="1" applyAlignment="1">
      <alignment horizontal="left" vertical="center" readingOrder="1"/>
    </xf>
    <xf numFmtId="41" fontId="4" fillId="0" borderId="28" xfId="1" applyFont="1" applyFill="1" applyBorder="1" applyAlignment="1">
      <alignment horizontal="right" vertical="center" readingOrder="1"/>
    </xf>
    <xf numFmtId="0" fontId="6" fillId="4" borderId="5" xfId="0" applyFont="1" applyFill="1" applyBorder="1" applyAlignment="1">
      <alignment horizontal="center" vertical="center" readingOrder="1"/>
    </xf>
    <xf numFmtId="0" fontId="6" fillId="4" borderId="9" xfId="0" applyFont="1" applyFill="1" applyBorder="1" applyAlignment="1">
      <alignment horizontal="center" vertical="center" readingOrder="1"/>
    </xf>
    <xf numFmtId="41" fontId="6" fillId="4" borderId="9" xfId="1" applyFont="1" applyFill="1" applyBorder="1" applyAlignment="1">
      <alignment horizontal="center" vertical="center" readingOrder="1"/>
    </xf>
    <xf numFmtId="41" fontId="6" fillId="4" borderId="18" xfId="1" applyFont="1" applyFill="1" applyBorder="1" applyAlignment="1">
      <alignment horizontal="center" vertical="center" readingOrder="1"/>
    </xf>
    <xf numFmtId="41" fontId="6" fillId="4" borderId="21" xfId="1" applyFont="1" applyFill="1" applyBorder="1" applyAlignment="1">
      <alignment horizontal="center" vertical="center" readingOrder="1"/>
    </xf>
    <xf numFmtId="0" fontId="2" fillId="0" borderId="29" xfId="0" applyFont="1" applyBorder="1" applyAlignment="1">
      <alignment vertical="center" readingOrder="1"/>
    </xf>
    <xf numFmtId="0" fontId="2" fillId="0" borderId="30" xfId="0" applyFont="1" applyBorder="1" applyAlignment="1">
      <alignment horizontal="justify" vertical="center" wrapText="1" readingOrder="1"/>
    </xf>
    <xf numFmtId="41" fontId="2" fillId="0" borderId="24" xfId="1" applyFont="1" applyFill="1" applyBorder="1" applyAlignment="1">
      <alignment horizontal="center" vertical="center" readingOrder="1"/>
    </xf>
    <xf numFmtId="0" fontId="2" fillId="0" borderId="31" xfId="0" applyFont="1" applyBorder="1" applyAlignment="1">
      <alignment vertical="center" readingOrder="1"/>
    </xf>
    <xf numFmtId="0" fontId="2" fillId="0" borderId="32" xfId="0" applyFont="1" applyBorder="1" applyAlignment="1">
      <alignment horizontal="justify" vertical="center" wrapText="1" readingOrder="1"/>
    </xf>
    <xf numFmtId="41" fontId="2" fillId="0" borderId="26" xfId="1" applyFont="1" applyFill="1" applyBorder="1" applyAlignment="1">
      <alignment horizontal="center" vertical="center" readingOrder="1"/>
    </xf>
    <xf numFmtId="0" fontId="2" fillId="2" borderId="31" xfId="0" applyFont="1" applyFill="1" applyBorder="1" applyAlignment="1">
      <alignment vertical="center" readingOrder="1"/>
    </xf>
    <xf numFmtId="0" fontId="2" fillId="2" borderId="32" xfId="0" applyFont="1" applyFill="1" applyBorder="1" applyAlignment="1">
      <alignment horizontal="justify" vertical="center" wrapText="1" readingOrder="1"/>
    </xf>
    <xf numFmtId="41" fontId="2" fillId="2" borderId="26" xfId="1" applyFont="1" applyFill="1" applyBorder="1" applyAlignment="1">
      <alignment horizontal="center" vertical="center" readingOrder="1"/>
    </xf>
    <xf numFmtId="41" fontId="2" fillId="2" borderId="26" xfId="1" applyFont="1" applyFill="1" applyBorder="1" applyAlignment="1">
      <alignment horizontal="right" vertical="center" readingOrder="1"/>
    </xf>
    <xf numFmtId="41" fontId="2" fillId="0" borderId="26" xfId="1" applyFont="1" applyFill="1" applyBorder="1" applyAlignment="1">
      <alignment horizontal="right" vertical="center" readingOrder="1"/>
    </xf>
    <xf numFmtId="41" fontId="2" fillId="0" borderId="28" xfId="1" applyFont="1" applyFill="1" applyBorder="1" applyAlignment="1">
      <alignment horizontal="right" vertical="center" readingOrder="1"/>
    </xf>
    <xf numFmtId="41" fontId="2" fillId="0" borderId="24" xfId="1" applyFont="1" applyFill="1" applyBorder="1" applyAlignment="1">
      <alignment horizontal="right" vertical="center" readingOrder="1"/>
    </xf>
    <xf numFmtId="0" fontId="2" fillId="0" borderId="25" xfId="0" applyFont="1" applyBorder="1" applyAlignment="1">
      <alignment vertical="center" readingOrder="1"/>
    </xf>
    <xf numFmtId="0" fontId="2" fillId="0" borderId="26" xfId="0" applyFont="1" applyBorder="1" applyAlignment="1">
      <alignment horizontal="left" vertical="center" readingOrder="1"/>
    </xf>
    <xf numFmtId="0" fontId="5" fillId="0" borderId="25" xfId="0" applyFont="1" applyBorder="1" applyAlignment="1">
      <alignment vertical="center" readingOrder="1"/>
    </xf>
    <xf numFmtId="0" fontId="5" fillId="0" borderId="26" xfId="0" applyFont="1" applyBorder="1" applyAlignment="1">
      <alignment horizontal="left" vertical="center" wrapText="1" readingOrder="1"/>
    </xf>
    <xf numFmtId="0" fontId="2" fillId="2" borderId="23" xfId="0" applyFont="1" applyFill="1" applyBorder="1" applyAlignment="1">
      <alignment vertical="center" readingOrder="1"/>
    </xf>
    <xf numFmtId="0" fontId="2" fillId="2" borderId="24" xfId="0" applyFont="1" applyFill="1" applyBorder="1" applyAlignment="1">
      <alignment horizontal="left" vertical="center" wrapText="1" readingOrder="1"/>
    </xf>
    <xf numFmtId="164" fontId="5" fillId="4" borderId="9" xfId="2" applyNumberFormat="1" applyFont="1" applyFill="1" applyBorder="1" applyAlignment="1">
      <alignment horizontal="center" vertical="center"/>
    </xf>
    <xf numFmtId="164" fontId="5" fillId="4" borderId="1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vertical="center"/>
    </xf>
    <xf numFmtId="164" fontId="6" fillId="4" borderId="9" xfId="2" applyNumberFormat="1" applyFont="1" applyFill="1" applyBorder="1" applyAlignment="1">
      <alignment vertical="center"/>
    </xf>
    <xf numFmtId="164" fontId="6" fillId="4" borderId="10" xfId="2" applyNumberFormat="1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vertical="center"/>
    </xf>
    <xf numFmtId="164" fontId="6" fillId="4" borderId="19" xfId="2" applyNumberFormat="1" applyFont="1" applyFill="1" applyBorder="1" applyAlignment="1">
      <alignment vertical="center"/>
    </xf>
    <xf numFmtId="164" fontId="6" fillId="4" borderId="21" xfId="2" applyNumberFormat="1" applyFont="1" applyFill="1" applyBorder="1" applyAlignment="1">
      <alignment vertical="center"/>
    </xf>
    <xf numFmtId="164" fontId="6" fillId="4" borderId="22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2" xfId="2" applyNumberFormat="1" applyFont="1" applyFill="1" applyBorder="1" applyAlignment="1">
      <alignment vertical="center"/>
    </xf>
    <xf numFmtId="164" fontId="3" fillId="0" borderId="12" xfId="2" applyNumberFormat="1" applyFont="1" applyFill="1" applyBorder="1" applyAlignment="1">
      <alignment vertical="center"/>
    </xf>
    <xf numFmtId="43" fontId="2" fillId="0" borderId="0" xfId="3" applyFont="1" applyFill="1" applyBorder="1" applyAlignment="1">
      <alignment horizontal="center" vertical="center" readingOrder="1"/>
    </xf>
    <xf numFmtId="9" fontId="3" fillId="0" borderId="0" xfId="2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 readingOrder="1"/>
    </xf>
    <xf numFmtId="0" fontId="6" fillId="4" borderId="18" xfId="0" applyFont="1" applyFill="1" applyBorder="1" applyAlignment="1">
      <alignment horizontal="center" vertical="center" readingOrder="1"/>
    </xf>
    <xf numFmtId="43" fontId="6" fillId="4" borderId="18" xfId="3" applyFont="1" applyFill="1" applyBorder="1" applyAlignment="1">
      <alignment horizontal="center" vertical="center" readingOrder="1"/>
    </xf>
    <xf numFmtId="9" fontId="6" fillId="4" borderId="18" xfId="2" applyFont="1" applyFill="1" applyBorder="1" applyAlignment="1">
      <alignment vertical="center"/>
    </xf>
    <xf numFmtId="9" fontId="6" fillId="4" borderId="19" xfId="2" applyFont="1" applyFill="1" applyBorder="1" applyAlignment="1">
      <alignment vertical="center"/>
    </xf>
    <xf numFmtId="43" fontId="6" fillId="4" borderId="34" xfId="3" applyFont="1" applyFill="1" applyBorder="1" applyAlignment="1">
      <alignment horizontal="center" vertical="center" readingOrder="1"/>
    </xf>
    <xf numFmtId="9" fontId="6" fillId="4" borderId="34" xfId="2" applyFont="1" applyFill="1" applyBorder="1" applyAlignment="1">
      <alignment vertical="center"/>
    </xf>
    <xf numFmtId="9" fontId="6" fillId="4" borderId="35" xfId="2" applyFont="1" applyFill="1" applyBorder="1" applyAlignment="1">
      <alignment vertical="center"/>
    </xf>
    <xf numFmtId="43" fontId="6" fillId="4" borderId="21" xfId="3" applyFont="1" applyFill="1" applyBorder="1" applyAlignment="1">
      <alignment horizontal="center" vertical="center" readingOrder="1"/>
    </xf>
    <xf numFmtId="9" fontId="6" fillId="4" borderId="21" xfId="2" applyFont="1" applyFill="1" applyBorder="1" applyAlignment="1">
      <alignment vertical="center"/>
    </xf>
    <xf numFmtId="9" fontId="6" fillId="4" borderId="22" xfId="2" applyFont="1" applyFill="1" applyBorder="1" applyAlignment="1">
      <alignment vertical="center"/>
    </xf>
    <xf numFmtId="43" fontId="2" fillId="2" borderId="8" xfId="3" applyFont="1" applyFill="1" applyBorder="1" applyAlignment="1">
      <alignment horizontal="center" vertical="center" readingOrder="1"/>
    </xf>
    <xf numFmtId="9" fontId="5" fillId="2" borderId="0" xfId="2" applyFont="1" applyFill="1" applyBorder="1" applyAlignment="1">
      <alignment vertical="center"/>
    </xf>
    <xf numFmtId="9" fontId="5" fillId="2" borderId="12" xfId="2" applyFont="1" applyFill="1" applyBorder="1" applyAlignment="1">
      <alignment vertical="center"/>
    </xf>
    <xf numFmtId="43" fontId="2" fillId="2" borderId="1" xfId="3" applyFont="1" applyFill="1" applyBorder="1" applyAlignment="1">
      <alignment horizontal="center" vertical="center" readingOrder="1"/>
    </xf>
    <xf numFmtId="43" fontId="4" fillId="0" borderId="1" xfId="3" applyFont="1" applyFill="1" applyBorder="1" applyAlignment="1">
      <alignment horizontal="right" vertical="center" readingOrder="1"/>
    </xf>
    <xf numFmtId="9" fontId="3" fillId="0" borderId="12" xfId="2" applyFont="1" applyFill="1" applyBorder="1" applyAlignment="1">
      <alignment vertical="center"/>
    </xf>
    <xf numFmtId="43" fontId="2" fillId="0" borderId="1" xfId="3" applyFont="1" applyFill="1" applyBorder="1" applyAlignment="1">
      <alignment horizontal="right" vertical="center" readingOrder="1"/>
    </xf>
    <xf numFmtId="9" fontId="5" fillId="0" borderId="0" xfId="2" applyFont="1" applyFill="1" applyBorder="1" applyAlignment="1">
      <alignment vertical="center"/>
    </xf>
    <xf numFmtId="9" fontId="5" fillId="0" borderId="12" xfId="2" applyFont="1" applyFill="1" applyBorder="1" applyAlignment="1">
      <alignment vertical="center"/>
    </xf>
    <xf numFmtId="43" fontId="2" fillId="0" borderId="16" xfId="3" applyFont="1" applyFill="1" applyBorder="1" applyAlignment="1">
      <alignment horizontal="right" vertical="center" readingOrder="1"/>
    </xf>
    <xf numFmtId="43" fontId="6" fillId="4" borderId="9" xfId="3" applyFont="1" applyFill="1" applyBorder="1" applyAlignment="1">
      <alignment vertical="center" wrapText="1" readingOrder="1"/>
    </xf>
    <xf numFmtId="9" fontId="6" fillId="4" borderId="9" xfId="2" applyFont="1" applyFill="1" applyBorder="1" applyAlignment="1">
      <alignment vertical="center" wrapText="1" readingOrder="1"/>
    </xf>
    <xf numFmtId="9" fontId="6" fillId="4" borderId="10" xfId="2" applyFont="1" applyFill="1" applyBorder="1" applyAlignment="1">
      <alignment horizontal="left" vertical="center" wrapText="1" readingOrder="1"/>
    </xf>
    <xf numFmtId="43" fontId="4" fillId="0" borderId="16" xfId="3" applyFont="1" applyFill="1" applyBorder="1" applyAlignment="1">
      <alignment horizontal="right" vertical="center" readingOrder="1"/>
    </xf>
    <xf numFmtId="43" fontId="6" fillId="4" borderId="9" xfId="3" applyFont="1" applyFill="1" applyBorder="1" applyAlignment="1">
      <alignment horizontal="right" vertical="center" readingOrder="1"/>
    </xf>
    <xf numFmtId="9" fontId="6" fillId="4" borderId="9" xfId="2" applyFont="1" applyFill="1" applyBorder="1" applyAlignment="1">
      <alignment vertical="center"/>
    </xf>
    <xf numFmtId="9" fontId="6" fillId="4" borderId="10" xfId="2" applyFont="1" applyFill="1" applyBorder="1" applyAlignment="1">
      <alignment vertical="center"/>
    </xf>
    <xf numFmtId="43" fontId="2" fillId="0" borderId="8" xfId="3" applyFont="1" applyFill="1" applyBorder="1" applyAlignment="1">
      <alignment horizontal="right" vertical="center" readingOrder="1"/>
    </xf>
    <xf numFmtId="43" fontId="4" fillId="0" borderId="8" xfId="3" applyFont="1" applyFill="1" applyBorder="1" applyAlignment="1">
      <alignment horizontal="right" vertical="center" readingOrder="1"/>
    </xf>
    <xf numFmtId="0" fontId="4" fillId="0" borderId="8" xfId="0" applyFont="1" applyBorder="1" applyAlignment="1">
      <alignment vertical="center" readingOrder="1"/>
    </xf>
    <xf numFmtId="43" fontId="3" fillId="0" borderId="0" xfId="3" applyFont="1" applyFill="1" applyBorder="1" applyAlignment="1"/>
    <xf numFmtId="9" fontId="3" fillId="0" borderId="0" xfId="2" applyFont="1" applyFill="1" applyBorder="1" applyAlignment="1">
      <alignment horizontal="center" vertical="center"/>
    </xf>
    <xf numFmtId="9" fontId="6" fillId="4" borderId="18" xfId="2" applyFont="1" applyFill="1" applyBorder="1" applyAlignment="1">
      <alignment horizontal="center" vertical="center"/>
    </xf>
    <xf numFmtId="9" fontId="6" fillId="4" borderId="19" xfId="2" applyFont="1" applyFill="1" applyBorder="1" applyAlignment="1">
      <alignment horizontal="center" vertical="center"/>
    </xf>
    <xf numFmtId="9" fontId="6" fillId="4" borderId="34" xfId="2" applyFont="1" applyFill="1" applyBorder="1" applyAlignment="1">
      <alignment horizontal="center" vertical="center" readingOrder="1"/>
    </xf>
    <xf numFmtId="9" fontId="6" fillId="4" borderId="35" xfId="2" applyFont="1" applyFill="1" applyBorder="1" applyAlignment="1">
      <alignment horizontal="center" vertical="center" readingOrder="1"/>
    </xf>
    <xf numFmtId="9" fontId="8" fillId="4" borderId="21" xfId="2" applyFont="1" applyFill="1" applyBorder="1" applyAlignment="1">
      <alignment horizontal="center" vertical="center"/>
    </xf>
    <xf numFmtId="9" fontId="8" fillId="4" borderId="22" xfId="2" applyFont="1" applyFill="1" applyBorder="1" applyAlignment="1">
      <alignment horizontal="center" vertical="center"/>
    </xf>
    <xf numFmtId="43" fontId="2" fillId="0" borderId="8" xfId="3" applyFont="1" applyFill="1" applyBorder="1" applyAlignment="1">
      <alignment horizontal="center" vertical="center" readingOrder="1"/>
    </xf>
    <xf numFmtId="9" fontId="3" fillId="0" borderId="12" xfId="2" applyFont="1" applyFill="1" applyBorder="1" applyAlignment="1">
      <alignment horizontal="center" vertical="center"/>
    </xf>
    <xf numFmtId="43" fontId="2" fillId="0" borderId="1" xfId="3" applyFont="1" applyFill="1" applyBorder="1" applyAlignment="1">
      <alignment horizontal="center" vertical="center" readingOrder="1"/>
    </xf>
    <xf numFmtId="9" fontId="5" fillId="0" borderId="0" xfId="2" applyFont="1" applyFill="1" applyBorder="1" applyAlignment="1">
      <alignment horizontal="center" vertical="center"/>
    </xf>
    <xf numFmtId="9" fontId="5" fillId="0" borderId="12" xfId="2" applyFont="1" applyFill="1" applyBorder="1" applyAlignment="1">
      <alignment horizontal="center" vertical="center"/>
    </xf>
    <xf numFmtId="9" fontId="6" fillId="4" borderId="9" xfId="2" applyFont="1" applyFill="1" applyBorder="1" applyAlignment="1">
      <alignment horizontal="center" vertical="center"/>
    </xf>
    <xf numFmtId="9" fontId="6" fillId="4" borderId="10" xfId="2" applyFont="1" applyFill="1" applyBorder="1" applyAlignment="1">
      <alignment horizontal="center" vertical="center"/>
    </xf>
    <xf numFmtId="9" fontId="6" fillId="4" borderId="9" xfId="2" applyFont="1" applyFill="1" applyBorder="1" applyAlignment="1">
      <alignment horizontal="center" vertical="center" readingOrder="1"/>
    </xf>
    <xf numFmtId="9" fontId="6" fillId="4" borderId="10" xfId="2" applyFont="1" applyFill="1" applyBorder="1" applyAlignment="1">
      <alignment horizontal="center" vertical="center" readingOrder="1"/>
    </xf>
    <xf numFmtId="0" fontId="6" fillId="4" borderId="36" xfId="0" applyFont="1" applyFill="1" applyBorder="1" applyAlignment="1">
      <alignment horizontal="center" vertical="center" readingOrder="1"/>
    </xf>
    <xf numFmtId="0" fontId="6" fillId="4" borderId="37" xfId="0" applyFont="1" applyFill="1" applyBorder="1" applyAlignment="1">
      <alignment horizontal="center" vertical="center" readingOrder="1"/>
    </xf>
    <xf numFmtId="43" fontId="6" fillId="4" borderId="37" xfId="3" applyFont="1" applyFill="1" applyBorder="1" applyAlignment="1">
      <alignment horizontal="center" vertical="center" readingOrder="1"/>
    </xf>
    <xf numFmtId="43" fontId="6" fillId="4" borderId="39" xfId="3" applyFont="1" applyFill="1" applyBorder="1" applyAlignment="1">
      <alignment horizontal="center" vertical="center" readingOrder="1"/>
    </xf>
    <xf numFmtId="9" fontId="6" fillId="4" borderId="39" xfId="2" applyFont="1" applyFill="1" applyBorder="1" applyAlignment="1">
      <alignment horizontal="center" vertical="center"/>
    </xf>
    <xf numFmtId="9" fontId="6" fillId="4" borderId="40" xfId="2" applyFont="1" applyFill="1" applyBorder="1" applyAlignment="1">
      <alignment horizontal="center" vertical="center"/>
    </xf>
    <xf numFmtId="9" fontId="6" fillId="4" borderId="21" xfId="2" applyFont="1" applyFill="1" applyBorder="1" applyAlignment="1">
      <alignment horizontal="center" vertical="center"/>
    </xf>
    <xf numFmtId="9" fontId="6" fillId="4" borderId="22" xfId="2" applyFont="1" applyFill="1" applyBorder="1" applyAlignment="1">
      <alignment horizontal="center" vertical="center"/>
    </xf>
    <xf numFmtId="9" fontId="5" fillId="2" borderId="0" xfId="2" applyFont="1" applyFill="1" applyBorder="1" applyAlignment="1">
      <alignment horizontal="center" vertical="center"/>
    </xf>
    <xf numFmtId="9" fontId="5" fillId="2" borderId="12" xfId="2" applyFont="1" applyFill="1" applyBorder="1" applyAlignment="1">
      <alignment horizontal="center" vertical="center"/>
    </xf>
    <xf numFmtId="43" fontId="6" fillId="4" borderId="41" xfId="3" applyFont="1" applyFill="1" applyBorder="1" applyAlignment="1">
      <alignment horizontal="right" vertical="center" readingOrder="1"/>
    </xf>
    <xf numFmtId="0" fontId="2" fillId="3" borderId="1" xfId="0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 readingOrder="1"/>
    </xf>
    <xf numFmtId="41" fontId="6" fillId="4" borderId="39" xfId="1" applyFont="1" applyFill="1" applyBorder="1" applyAlignment="1">
      <alignment horizontal="center" vertical="center" readingOrder="1"/>
    </xf>
    <xf numFmtId="41" fontId="6" fillId="4" borderId="37" xfId="1" applyFont="1" applyFill="1" applyBorder="1" applyAlignment="1">
      <alignment horizontal="center" vertical="center" readingOrder="1"/>
    </xf>
    <xf numFmtId="0" fontId="6" fillId="4" borderId="5" xfId="0" applyFont="1" applyFill="1" applyBorder="1" applyAlignment="1">
      <alignment horizontal="left" vertical="center" wrapText="1" readingOrder="1"/>
    </xf>
    <xf numFmtId="0" fontId="6" fillId="4" borderId="9" xfId="0" applyFont="1" applyFill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7" fillId="3" borderId="0" xfId="0" applyFont="1" applyFill="1" applyAlignment="1">
      <alignment horizontal="center" vertical="center" wrapText="1" readingOrder="1"/>
    </xf>
    <xf numFmtId="0" fontId="6" fillId="4" borderId="17" xfId="0" applyFont="1" applyFill="1" applyBorder="1" applyAlignment="1">
      <alignment horizontal="left" vertical="center" wrapText="1" readingOrder="1"/>
    </xf>
    <xf numFmtId="0" fontId="6" fillId="4" borderId="18" xfId="0" applyFont="1" applyFill="1" applyBorder="1" applyAlignment="1">
      <alignment horizontal="left" vertical="center" wrapText="1" readingOrder="1"/>
    </xf>
    <xf numFmtId="0" fontId="6" fillId="4" borderId="20" xfId="0" applyFont="1" applyFill="1" applyBorder="1" applyAlignment="1">
      <alignment horizontal="left" vertical="center" wrapText="1" readingOrder="1"/>
    </xf>
    <xf numFmtId="0" fontId="6" fillId="4" borderId="21" xfId="0" applyFont="1" applyFill="1" applyBorder="1" applyAlignment="1">
      <alignment horizontal="left" vertical="center" wrapText="1" readingOrder="1"/>
    </xf>
    <xf numFmtId="0" fontId="6" fillId="4" borderId="33" xfId="0" applyFont="1" applyFill="1" applyBorder="1" applyAlignment="1">
      <alignment horizontal="left" vertical="center" wrapText="1" readingOrder="1"/>
    </xf>
    <xf numFmtId="0" fontId="6" fillId="4" borderId="34" xfId="0" applyFont="1" applyFill="1" applyBorder="1" applyAlignment="1">
      <alignment horizontal="left" vertical="center" wrapText="1" readingOrder="1"/>
    </xf>
    <xf numFmtId="0" fontId="6" fillId="4" borderId="38" xfId="0" applyFont="1" applyFill="1" applyBorder="1" applyAlignment="1">
      <alignment horizontal="left" vertical="center" wrapText="1" readingOrder="1"/>
    </xf>
    <xf numFmtId="0" fontId="6" fillId="4" borderId="39" xfId="0" applyFont="1" applyFill="1" applyBorder="1" applyAlignment="1">
      <alignment horizontal="left" vertical="center" wrapText="1" readingOrder="1"/>
    </xf>
  </cellXfs>
  <cellStyles count="4">
    <cellStyle name="Millares" xfId="3" builtinId="3"/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FF00"/>
      <color rgb="FF0053FA"/>
      <color rgb="FF8FB4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workbookViewId="0">
      <pane xSplit="2" ySplit="9" topLeftCell="C64" activePane="bottomRight" state="frozen"/>
      <selection pane="topRight" activeCell="C1" sqref="C1"/>
      <selection pane="bottomLeft" activeCell="A10" sqref="A10"/>
      <selection pane="bottomRight" activeCell="C72" sqref="C72"/>
    </sheetView>
  </sheetViews>
  <sheetFormatPr baseColWidth="10" defaultColWidth="11.453125" defaultRowHeight="13" x14ac:dyDescent="0.3"/>
  <cols>
    <col min="1" max="1" width="25.26953125" style="2" customWidth="1"/>
    <col min="2" max="2" width="31" style="2" customWidth="1"/>
    <col min="3" max="3" width="14.453125" style="8" bestFit="1" customWidth="1"/>
    <col min="4" max="4" width="16.453125" style="8" bestFit="1" customWidth="1"/>
    <col min="5" max="5" width="14" style="8" bestFit="1" customWidth="1"/>
    <col min="6" max="6" width="14.453125" style="8" bestFit="1" customWidth="1"/>
    <col min="7" max="7" width="15.54296875" style="8" bestFit="1" customWidth="1"/>
    <col min="8" max="8" width="14.453125" style="8" bestFit="1" customWidth="1"/>
    <col min="9" max="9" width="15.26953125" style="8" bestFit="1" customWidth="1"/>
    <col min="10" max="10" width="14.453125" style="8" bestFit="1" customWidth="1"/>
    <col min="11" max="13" width="13.453125" style="8" bestFit="1" customWidth="1"/>
    <col min="14" max="14" width="11.453125" style="28" customWidth="1"/>
    <col min="15" max="15" width="7.453125" style="28" bestFit="1" customWidth="1"/>
    <col min="16" max="16384" width="11.453125" style="2"/>
  </cols>
  <sheetData>
    <row r="1" spans="1:15" x14ac:dyDescent="0.3">
      <c r="A1" s="1" t="s">
        <v>0</v>
      </c>
      <c r="B1" s="1">
        <v>2024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 x14ac:dyDescent="0.3">
      <c r="A2" s="1" t="s">
        <v>2</v>
      </c>
      <c r="B2" s="1" t="s">
        <v>3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 x14ac:dyDescent="0.3">
      <c r="A3" s="1" t="s">
        <v>4</v>
      </c>
      <c r="B3" s="160" t="s">
        <v>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x14ac:dyDescent="0.3">
      <c r="A4" s="166" t="s">
        <v>149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x14ac:dyDescent="0.3">
      <c r="A5" s="166" t="s">
        <v>150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1:15" s="6" customFormat="1" ht="13.5" thickBot="1" x14ac:dyDescent="0.35">
      <c r="A6" s="168" t="s">
        <v>184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1:15" s="12" customFormat="1" ht="24" customHeight="1" thickTop="1" thickBot="1" x14ac:dyDescent="0.35">
      <c r="A7" s="63" t="s">
        <v>146</v>
      </c>
      <c r="B7" s="64" t="s">
        <v>6</v>
      </c>
      <c r="C7" s="65" t="s">
        <v>7</v>
      </c>
      <c r="D7" s="65" t="s">
        <v>8</v>
      </c>
      <c r="E7" s="65" t="s">
        <v>9</v>
      </c>
      <c r="F7" s="65" t="s">
        <v>10</v>
      </c>
      <c r="G7" s="65" t="s">
        <v>11</v>
      </c>
      <c r="H7" s="65" t="s">
        <v>12</v>
      </c>
      <c r="I7" s="65" t="s">
        <v>13</v>
      </c>
      <c r="J7" s="65" t="s">
        <v>14</v>
      </c>
      <c r="K7" s="65" t="s">
        <v>15</v>
      </c>
      <c r="L7" s="65" t="s">
        <v>16</v>
      </c>
      <c r="M7" s="65" t="s">
        <v>17</v>
      </c>
      <c r="N7" s="29" t="s">
        <v>147</v>
      </c>
      <c r="O7" s="30" t="s">
        <v>148</v>
      </c>
    </row>
    <row r="8" spans="1:15" s="12" customFormat="1" ht="24.75" customHeight="1" thickTop="1" x14ac:dyDescent="0.3">
      <c r="A8" s="170" t="s">
        <v>151</v>
      </c>
      <c r="B8" s="171"/>
      <c r="C8" s="66">
        <f>+C9+C38+C66+C71</f>
        <v>46198249000</v>
      </c>
      <c r="D8" s="66">
        <f t="shared" ref="D8:M8" si="0">+D9+D38+D66+D71</f>
        <v>446000000</v>
      </c>
      <c r="E8" s="66">
        <f t="shared" si="0"/>
        <v>446000000</v>
      </c>
      <c r="F8" s="66">
        <f t="shared" si="0"/>
        <v>46198249000</v>
      </c>
      <c r="G8" s="66">
        <f t="shared" si="0"/>
        <v>12123437000</v>
      </c>
      <c r="H8" s="66">
        <f t="shared" si="0"/>
        <v>30608977436.400002</v>
      </c>
      <c r="I8" s="66">
        <f t="shared" si="0"/>
        <v>3465834563.5999999</v>
      </c>
      <c r="J8" s="66">
        <f t="shared" si="0"/>
        <v>9975265407.5900002</v>
      </c>
      <c r="K8" s="66">
        <f t="shared" si="0"/>
        <v>1750989911.5999999</v>
      </c>
      <c r="L8" s="66">
        <f t="shared" si="0"/>
        <v>1750756051.5999999</v>
      </c>
      <c r="M8" s="66">
        <f t="shared" si="0"/>
        <v>1691621088.5999999</v>
      </c>
      <c r="N8" s="49">
        <v>0.21592301923802351</v>
      </c>
      <c r="O8" s="50">
        <v>3.7901651025778055E-2</v>
      </c>
    </row>
    <row r="9" spans="1:15" s="12" customFormat="1" ht="20.25" customHeight="1" thickBot="1" x14ac:dyDescent="0.35">
      <c r="A9" s="172" t="s">
        <v>152</v>
      </c>
      <c r="B9" s="173"/>
      <c r="C9" s="67">
        <f>+C10</f>
        <v>22346642000</v>
      </c>
      <c r="D9" s="67">
        <f t="shared" ref="D9:L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1343939150</v>
      </c>
      <c r="K9" s="67">
        <f t="shared" si="1"/>
        <v>1343939150</v>
      </c>
      <c r="L9" s="67">
        <f t="shared" si="1"/>
        <v>1343939150</v>
      </c>
      <c r="M9" s="67">
        <f>+M10</f>
        <v>1343939150</v>
      </c>
      <c r="N9" s="51">
        <v>6.0140541473748046E-2</v>
      </c>
      <c r="O9" s="52">
        <v>6.0140541473748046E-2</v>
      </c>
    </row>
    <row r="10" spans="1:15" s="12" customFormat="1" ht="13.5" thickTop="1" x14ac:dyDescent="0.3">
      <c r="A10" s="68" t="s">
        <v>153</v>
      </c>
      <c r="B10" s="69" t="s">
        <v>154</v>
      </c>
      <c r="C10" s="70">
        <f>+C11+C21+C31+C37</f>
        <v>22346642000</v>
      </c>
      <c r="D10" s="70">
        <f t="shared" ref="D10:M10" si="2">+D11+D21+D31+D37</f>
        <v>0</v>
      </c>
      <c r="E10" s="70">
        <f t="shared" si="2"/>
        <v>0</v>
      </c>
      <c r="F10" s="70">
        <f t="shared" si="2"/>
        <v>22346642000</v>
      </c>
      <c r="G10" s="70">
        <f t="shared" si="2"/>
        <v>2123437000</v>
      </c>
      <c r="H10" s="70">
        <f t="shared" si="2"/>
        <v>20223205000</v>
      </c>
      <c r="I10" s="70">
        <f t="shared" si="2"/>
        <v>0</v>
      </c>
      <c r="J10" s="70">
        <f t="shared" si="2"/>
        <v>1343939150</v>
      </c>
      <c r="K10" s="70">
        <f t="shared" si="2"/>
        <v>1343939150</v>
      </c>
      <c r="L10" s="70">
        <f t="shared" si="2"/>
        <v>1343939150</v>
      </c>
      <c r="M10" s="70">
        <f t="shared" si="2"/>
        <v>1343939150</v>
      </c>
      <c r="N10" s="31">
        <v>6.0140541473748046E-2</v>
      </c>
      <c r="O10" s="35">
        <v>6.0140541473748046E-2</v>
      </c>
    </row>
    <row r="11" spans="1:15" s="12" customFormat="1" x14ac:dyDescent="0.3">
      <c r="A11" s="71" t="s">
        <v>155</v>
      </c>
      <c r="B11" s="72" t="s">
        <v>156</v>
      </c>
      <c r="C11" s="73">
        <f>+C12</f>
        <v>13917767000</v>
      </c>
      <c r="D11" s="73">
        <f t="shared" ref="D11:M11" si="3">+D12</f>
        <v>0</v>
      </c>
      <c r="E11" s="73">
        <f t="shared" si="3"/>
        <v>0</v>
      </c>
      <c r="F11" s="73">
        <f t="shared" si="3"/>
        <v>13917767000</v>
      </c>
      <c r="G11" s="73">
        <f t="shared" si="3"/>
        <v>0</v>
      </c>
      <c r="H11" s="73">
        <f t="shared" si="3"/>
        <v>13917767000</v>
      </c>
      <c r="I11" s="73">
        <f t="shared" si="3"/>
        <v>0</v>
      </c>
      <c r="J11" s="73">
        <f t="shared" si="3"/>
        <v>870444593</v>
      </c>
      <c r="K11" s="73">
        <f t="shared" si="3"/>
        <v>870444593</v>
      </c>
      <c r="L11" s="73">
        <f t="shared" si="3"/>
        <v>870444593</v>
      </c>
      <c r="M11" s="73">
        <f t="shared" si="3"/>
        <v>870444593</v>
      </c>
      <c r="N11" s="31">
        <v>6.2541971926962134E-2</v>
      </c>
      <c r="O11" s="35">
        <v>6.2541971926962134E-2</v>
      </c>
    </row>
    <row r="12" spans="1:15" s="27" customFormat="1" x14ac:dyDescent="0.3">
      <c r="A12" s="74" t="s">
        <v>157</v>
      </c>
      <c r="B12" s="75" t="s">
        <v>158</v>
      </c>
      <c r="C12" s="76">
        <f>SUM(C13:C20)</f>
        <v>13917767000</v>
      </c>
      <c r="D12" s="76">
        <f t="shared" ref="D12:M12" si="4">SUM(D13:D20)</f>
        <v>0</v>
      </c>
      <c r="E12" s="76">
        <f t="shared" si="4"/>
        <v>0</v>
      </c>
      <c r="F12" s="76">
        <f t="shared" si="4"/>
        <v>13917767000</v>
      </c>
      <c r="G12" s="76">
        <f t="shared" si="4"/>
        <v>0</v>
      </c>
      <c r="H12" s="76">
        <f t="shared" si="4"/>
        <v>13917767000</v>
      </c>
      <c r="I12" s="76">
        <f t="shared" si="4"/>
        <v>0</v>
      </c>
      <c r="J12" s="76">
        <f t="shared" si="4"/>
        <v>870444593</v>
      </c>
      <c r="K12" s="76">
        <f t="shared" si="4"/>
        <v>870444593</v>
      </c>
      <c r="L12" s="76">
        <f t="shared" si="4"/>
        <v>870444593</v>
      </c>
      <c r="M12" s="76">
        <f t="shared" si="4"/>
        <v>870444593</v>
      </c>
      <c r="N12" s="32">
        <v>6.2541971926962134E-2</v>
      </c>
      <c r="O12" s="38">
        <v>6.2541971926962134E-2</v>
      </c>
    </row>
    <row r="13" spans="1:15" x14ac:dyDescent="0.3">
      <c r="A13" s="57" t="s">
        <v>18</v>
      </c>
      <c r="B13" s="58" t="s">
        <v>19</v>
      </c>
      <c r="C13" s="59">
        <v>10325944722</v>
      </c>
      <c r="D13" s="59">
        <v>0</v>
      </c>
      <c r="E13" s="59">
        <v>0</v>
      </c>
      <c r="F13" s="59">
        <v>10325944722</v>
      </c>
      <c r="G13" s="59">
        <v>0</v>
      </c>
      <c r="H13" s="59">
        <v>10325944722</v>
      </c>
      <c r="I13" s="59">
        <v>0</v>
      </c>
      <c r="J13" s="59">
        <v>718899835</v>
      </c>
      <c r="K13" s="59">
        <v>718899835</v>
      </c>
      <c r="L13" s="59">
        <v>718899835</v>
      </c>
      <c r="M13" s="59">
        <v>718899835</v>
      </c>
      <c r="N13" s="28">
        <v>6.9620732470932548E-2</v>
      </c>
      <c r="O13" s="40">
        <v>6.9620732470932548E-2</v>
      </c>
    </row>
    <row r="14" spans="1:15" x14ac:dyDescent="0.3">
      <c r="A14" s="57" t="s">
        <v>20</v>
      </c>
      <c r="B14" s="58" t="s">
        <v>21</v>
      </c>
      <c r="C14" s="59">
        <v>863937445</v>
      </c>
      <c r="D14" s="59">
        <v>0</v>
      </c>
      <c r="E14" s="59">
        <v>0</v>
      </c>
      <c r="F14" s="59">
        <v>863937445</v>
      </c>
      <c r="G14" s="59">
        <v>0</v>
      </c>
      <c r="H14" s="59">
        <v>863937445</v>
      </c>
      <c r="I14" s="59">
        <v>0</v>
      </c>
      <c r="J14" s="59">
        <v>54813504</v>
      </c>
      <c r="K14" s="59">
        <v>54813504</v>
      </c>
      <c r="L14" s="59">
        <v>54813504</v>
      </c>
      <c r="M14" s="59">
        <v>54813504</v>
      </c>
      <c r="N14" s="28">
        <v>6.3446149159560969E-2</v>
      </c>
      <c r="O14" s="40">
        <v>6.3446149159560969E-2</v>
      </c>
    </row>
    <row r="15" spans="1:15" x14ac:dyDescent="0.3">
      <c r="A15" s="57" t="s">
        <v>22</v>
      </c>
      <c r="B15" s="58" t="s">
        <v>23</v>
      </c>
      <c r="C15" s="59">
        <v>18559635</v>
      </c>
      <c r="D15" s="59">
        <v>0</v>
      </c>
      <c r="E15" s="59">
        <v>0</v>
      </c>
      <c r="F15" s="59">
        <v>18559635</v>
      </c>
      <c r="G15" s="59">
        <v>0</v>
      </c>
      <c r="H15" s="59">
        <v>18559635</v>
      </c>
      <c r="I15" s="59">
        <v>0</v>
      </c>
      <c r="J15" s="59">
        <v>1348058</v>
      </c>
      <c r="K15" s="59">
        <v>1348058</v>
      </c>
      <c r="L15" s="59">
        <v>1348058</v>
      </c>
      <c r="M15" s="59">
        <v>1348058</v>
      </c>
      <c r="N15" s="28">
        <v>7.2633863758635342E-2</v>
      </c>
      <c r="O15" s="40">
        <v>7.2633863758635342E-2</v>
      </c>
    </row>
    <row r="16" spans="1:15" x14ac:dyDescent="0.3">
      <c r="A16" s="57" t="s">
        <v>24</v>
      </c>
      <c r="B16" s="58" t="s">
        <v>25</v>
      </c>
      <c r="C16" s="59">
        <v>557090750</v>
      </c>
      <c r="D16" s="59">
        <v>0</v>
      </c>
      <c r="E16" s="59">
        <v>0</v>
      </c>
      <c r="F16" s="59">
        <v>557090750</v>
      </c>
      <c r="G16" s="59">
        <v>0</v>
      </c>
      <c r="H16" s="59">
        <v>557090750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28">
        <v>0</v>
      </c>
      <c r="O16" s="40">
        <v>0</v>
      </c>
    </row>
    <row r="17" spans="1:15" x14ac:dyDescent="0.3">
      <c r="A17" s="57" t="s">
        <v>26</v>
      </c>
      <c r="B17" s="58" t="s">
        <v>27</v>
      </c>
      <c r="C17" s="59">
        <v>360644919</v>
      </c>
      <c r="D17" s="59">
        <v>0</v>
      </c>
      <c r="E17" s="59">
        <v>0</v>
      </c>
      <c r="F17" s="59">
        <v>360644919</v>
      </c>
      <c r="G17" s="59">
        <v>0</v>
      </c>
      <c r="H17" s="59">
        <v>360644919</v>
      </c>
      <c r="I17" s="59">
        <v>0</v>
      </c>
      <c r="J17" s="59">
        <v>76038026</v>
      </c>
      <c r="K17" s="59">
        <v>76038026</v>
      </c>
      <c r="L17" s="59">
        <v>76038026</v>
      </c>
      <c r="M17" s="59">
        <v>76038026</v>
      </c>
      <c r="N17" s="28">
        <v>0.21083903306010532</v>
      </c>
      <c r="O17" s="40">
        <v>0.21083903306010532</v>
      </c>
    </row>
    <row r="18" spans="1:15" x14ac:dyDescent="0.3">
      <c r="A18" s="57" t="s">
        <v>28</v>
      </c>
      <c r="B18" s="58" t="s">
        <v>29</v>
      </c>
      <c r="C18" s="59">
        <v>84174125</v>
      </c>
      <c r="D18" s="59">
        <v>0</v>
      </c>
      <c r="E18" s="59">
        <v>0</v>
      </c>
      <c r="F18" s="59">
        <v>84174125</v>
      </c>
      <c r="G18" s="59">
        <v>0</v>
      </c>
      <c r="H18" s="59">
        <v>84174125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28">
        <v>0</v>
      </c>
      <c r="O18" s="40">
        <v>0</v>
      </c>
    </row>
    <row r="19" spans="1:15" x14ac:dyDescent="0.3">
      <c r="A19" s="57" t="s">
        <v>30</v>
      </c>
      <c r="B19" s="58" t="s">
        <v>31</v>
      </c>
      <c r="C19" s="59">
        <v>1137856367</v>
      </c>
      <c r="D19" s="59">
        <v>0</v>
      </c>
      <c r="E19" s="59">
        <v>0</v>
      </c>
      <c r="F19" s="59">
        <v>1137856367</v>
      </c>
      <c r="G19" s="59">
        <v>0</v>
      </c>
      <c r="H19" s="59">
        <v>1137856367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28">
        <v>0</v>
      </c>
      <c r="O19" s="40">
        <v>0</v>
      </c>
    </row>
    <row r="20" spans="1:15" x14ac:dyDescent="0.3">
      <c r="A20" s="57" t="s">
        <v>32</v>
      </c>
      <c r="B20" s="58" t="s">
        <v>33</v>
      </c>
      <c r="C20" s="59">
        <v>569559037</v>
      </c>
      <c r="D20" s="59">
        <v>0</v>
      </c>
      <c r="E20" s="59">
        <v>0</v>
      </c>
      <c r="F20" s="59">
        <v>569559037</v>
      </c>
      <c r="G20" s="59">
        <v>0</v>
      </c>
      <c r="H20" s="59">
        <v>569559037</v>
      </c>
      <c r="I20" s="59">
        <v>0</v>
      </c>
      <c r="J20" s="59">
        <v>19345170</v>
      </c>
      <c r="K20" s="59">
        <v>19345170</v>
      </c>
      <c r="L20" s="59">
        <v>19345170</v>
      </c>
      <c r="M20" s="59">
        <v>19345170</v>
      </c>
      <c r="N20" s="28">
        <v>3.39651708484787E-2</v>
      </c>
      <c r="O20" s="40">
        <v>3.39651708484787E-2</v>
      </c>
    </row>
    <row r="21" spans="1:15" s="27" customFormat="1" ht="26" x14ac:dyDescent="0.3">
      <c r="A21" s="74" t="s">
        <v>159</v>
      </c>
      <c r="B21" s="75" t="s">
        <v>160</v>
      </c>
      <c r="C21" s="77">
        <f>SUM(C22:C30)</f>
        <v>5031377000</v>
      </c>
      <c r="D21" s="77">
        <f t="shared" ref="D21:M21" si="5">SUM(D22:D30)</f>
        <v>0</v>
      </c>
      <c r="E21" s="77">
        <f t="shared" si="5"/>
        <v>0</v>
      </c>
      <c r="F21" s="77">
        <f t="shared" si="5"/>
        <v>5031377000</v>
      </c>
      <c r="G21" s="77">
        <f t="shared" si="5"/>
        <v>0</v>
      </c>
      <c r="H21" s="77">
        <f t="shared" si="5"/>
        <v>5031377000</v>
      </c>
      <c r="I21" s="77">
        <f t="shared" si="5"/>
        <v>0</v>
      </c>
      <c r="J21" s="77">
        <f t="shared" si="5"/>
        <v>416345236</v>
      </c>
      <c r="K21" s="77">
        <f t="shared" si="5"/>
        <v>416345236</v>
      </c>
      <c r="L21" s="77">
        <f t="shared" si="5"/>
        <v>416345236</v>
      </c>
      <c r="M21" s="77">
        <f t="shared" si="5"/>
        <v>416345236</v>
      </c>
      <c r="N21" s="32">
        <v>8.2749759360111558E-2</v>
      </c>
      <c r="O21" s="38">
        <v>8.2749759360111558E-2</v>
      </c>
    </row>
    <row r="22" spans="1:15" x14ac:dyDescent="0.3">
      <c r="A22" s="57" t="s">
        <v>34</v>
      </c>
      <c r="B22" s="58" t="s">
        <v>35</v>
      </c>
      <c r="C22" s="59">
        <v>1511502020</v>
      </c>
      <c r="D22" s="59">
        <v>0</v>
      </c>
      <c r="E22" s="59">
        <v>0</v>
      </c>
      <c r="F22" s="59">
        <v>1511502020</v>
      </c>
      <c r="G22" s="59">
        <v>0</v>
      </c>
      <c r="H22" s="59">
        <v>1511502020</v>
      </c>
      <c r="I22" s="59">
        <v>0</v>
      </c>
      <c r="J22" s="59">
        <v>127244259</v>
      </c>
      <c r="K22" s="59">
        <v>127244259</v>
      </c>
      <c r="L22" s="59">
        <v>127244259</v>
      </c>
      <c r="M22" s="59">
        <v>127244259</v>
      </c>
      <c r="N22" s="28">
        <v>8.4183982102782773E-2</v>
      </c>
      <c r="O22" s="40">
        <v>8.4183982102782773E-2</v>
      </c>
    </row>
    <row r="23" spans="1:15" x14ac:dyDescent="0.3">
      <c r="A23" s="57" t="s">
        <v>36</v>
      </c>
      <c r="B23" s="58" t="s">
        <v>37</v>
      </c>
      <c r="C23" s="59">
        <v>1077259718</v>
      </c>
      <c r="D23" s="59">
        <v>0</v>
      </c>
      <c r="E23" s="59">
        <v>0</v>
      </c>
      <c r="F23" s="59">
        <v>1077259718</v>
      </c>
      <c r="G23" s="59">
        <v>0</v>
      </c>
      <c r="H23" s="59">
        <v>1077259718</v>
      </c>
      <c r="I23" s="59">
        <v>0</v>
      </c>
      <c r="J23" s="59">
        <v>90315873</v>
      </c>
      <c r="K23" s="59">
        <v>90315873</v>
      </c>
      <c r="L23" s="59">
        <v>90315873</v>
      </c>
      <c r="M23" s="59">
        <v>90315873</v>
      </c>
      <c r="N23" s="28">
        <v>8.3838531684519921E-2</v>
      </c>
      <c r="O23" s="40">
        <v>8.3838531684519921E-2</v>
      </c>
    </row>
    <row r="24" spans="1:15" x14ac:dyDescent="0.3">
      <c r="A24" s="57" t="s">
        <v>38</v>
      </c>
      <c r="B24" s="58" t="s">
        <v>39</v>
      </c>
      <c r="C24" s="59">
        <v>1198298224</v>
      </c>
      <c r="D24" s="59">
        <v>0</v>
      </c>
      <c r="E24" s="59">
        <v>0</v>
      </c>
      <c r="F24" s="59">
        <v>1198298224</v>
      </c>
      <c r="G24" s="59">
        <v>0</v>
      </c>
      <c r="H24" s="59">
        <v>1198298224</v>
      </c>
      <c r="I24" s="59">
        <v>0</v>
      </c>
      <c r="J24" s="59">
        <v>115005104</v>
      </c>
      <c r="K24" s="59">
        <v>115005104</v>
      </c>
      <c r="L24" s="59">
        <v>115005104</v>
      </c>
      <c r="M24" s="59">
        <v>115005104</v>
      </c>
      <c r="N24" s="28">
        <v>9.5973691437266126E-2</v>
      </c>
      <c r="O24" s="40">
        <v>9.5973691437266126E-2</v>
      </c>
    </row>
    <row r="25" spans="1:15" x14ac:dyDescent="0.3">
      <c r="A25" s="57" t="s">
        <v>40</v>
      </c>
      <c r="B25" s="58" t="s">
        <v>41</v>
      </c>
      <c r="C25" s="59">
        <v>517886182</v>
      </c>
      <c r="D25" s="59">
        <v>0</v>
      </c>
      <c r="E25" s="59">
        <v>0</v>
      </c>
      <c r="F25" s="59">
        <v>517886182</v>
      </c>
      <c r="G25" s="59">
        <v>0</v>
      </c>
      <c r="H25" s="59">
        <v>517886182</v>
      </c>
      <c r="I25" s="59">
        <v>0</v>
      </c>
      <c r="J25" s="59">
        <v>35075900</v>
      </c>
      <c r="K25" s="59">
        <v>35075900</v>
      </c>
      <c r="L25" s="59">
        <v>35075900</v>
      </c>
      <c r="M25" s="59">
        <v>35075900</v>
      </c>
      <c r="N25" s="28">
        <v>6.7728974471846407E-2</v>
      </c>
      <c r="O25" s="40">
        <v>6.7728974471846407E-2</v>
      </c>
    </row>
    <row r="26" spans="1:15" x14ac:dyDescent="0.3">
      <c r="A26" s="57" t="s">
        <v>42</v>
      </c>
      <c r="B26" s="58" t="s">
        <v>43</v>
      </c>
      <c r="C26" s="59">
        <v>73963499</v>
      </c>
      <c r="D26" s="59">
        <v>0</v>
      </c>
      <c r="E26" s="59">
        <v>0</v>
      </c>
      <c r="F26" s="59">
        <v>73963499</v>
      </c>
      <c r="G26" s="59">
        <v>0</v>
      </c>
      <c r="H26" s="59">
        <v>73963499</v>
      </c>
      <c r="I26" s="59">
        <v>0</v>
      </c>
      <c r="J26" s="59">
        <v>4841900</v>
      </c>
      <c r="K26" s="59">
        <v>4841900</v>
      </c>
      <c r="L26" s="59">
        <v>4841900</v>
      </c>
      <c r="M26" s="59">
        <v>4841900</v>
      </c>
      <c r="N26" s="28">
        <v>6.5463371331310333E-2</v>
      </c>
      <c r="O26" s="40">
        <v>6.5463371331310333E-2</v>
      </c>
    </row>
    <row r="27" spans="1:15" x14ac:dyDescent="0.3">
      <c r="A27" s="57" t="s">
        <v>44</v>
      </c>
      <c r="B27" s="58" t="s">
        <v>45</v>
      </c>
      <c r="C27" s="59">
        <v>388584015</v>
      </c>
      <c r="D27" s="59">
        <v>0</v>
      </c>
      <c r="E27" s="59">
        <v>0</v>
      </c>
      <c r="F27" s="59">
        <v>388584015</v>
      </c>
      <c r="G27" s="59">
        <v>0</v>
      </c>
      <c r="H27" s="59">
        <v>388584015</v>
      </c>
      <c r="I27" s="59">
        <v>0</v>
      </c>
      <c r="J27" s="59">
        <v>26308200</v>
      </c>
      <c r="K27" s="59">
        <v>26308200</v>
      </c>
      <c r="L27" s="59">
        <v>26308200</v>
      </c>
      <c r="M27" s="59">
        <v>26308200</v>
      </c>
      <c r="N27" s="28">
        <v>6.7702733474510016E-2</v>
      </c>
      <c r="O27" s="40">
        <v>6.7702733474510016E-2</v>
      </c>
    </row>
    <row r="28" spans="1:15" x14ac:dyDescent="0.3">
      <c r="A28" s="57" t="s">
        <v>46</v>
      </c>
      <c r="B28" s="58" t="s">
        <v>47</v>
      </c>
      <c r="C28" s="59">
        <v>68520815</v>
      </c>
      <c r="D28" s="59">
        <v>0</v>
      </c>
      <c r="E28" s="59">
        <v>0</v>
      </c>
      <c r="F28" s="59">
        <v>68520815</v>
      </c>
      <c r="G28" s="59">
        <v>0</v>
      </c>
      <c r="H28" s="59">
        <v>68520815</v>
      </c>
      <c r="I28" s="59">
        <v>0</v>
      </c>
      <c r="J28" s="59">
        <v>4390100</v>
      </c>
      <c r="K28" s="59">
        <v>4390100</v>
      </c>
      <c r="L28" s="59">
        <v>4390100</v>
      </c>
      <c r="M28" s="59">
        <v>4390100</v>
      </c>
      <c r="N28" s="28">
        <v>6.4069582359754476E-2</v>
      </c>
      <c r="O28" s="40">
        <v>6.4069582359754476E-2</v>
      </c>
    </row>
    <row r="29" spans="1:15" x14ac:dyDescent="0.3">
      <c r="A29" s="57" t="s">
        <v>48</v>
      </c>
      <c r="B29" s="58" t="s">
        <v>49</v>
      </c>
      <c r="C29" s="59">
        <v>65992873</v>
      </c>
      <c r="D29" s="59">
        <v>0</v>
      </c>
      <c r="E29" s="59">
        <v>0</v>
      </c>
      <c r="F29" s="59">
        <v>65992873</v>
      </c>
      <c r="G29" s="59">
        <v>0</v>
      </c>
      <c r="H29" s="59">
        <v>65992873</v>
      </c>
      <c r="I29" s="59">
        <v>0</v>
      </c>
      <c r="J29" s="59">
        <v>4390100</v>
      </c>
      <c r="K29" s="59">
        <v>4390100</v>
      </c>
      <c r="L29" s="59">
        <v>4390100</v>
      </c>
      <c r="M29" s="59">
        <v>4390100</v>
      </c>
      <c r="N29" s="28">
        <v>6.6523850234554871E-2</v>
      </c>
      <c r="O29" s="40">
        <v>6.6523850234554871E-2</v>
      </c>
    </row>
    <row r="30" spans="1:15" x14ac:dyDescent="0.3">
      <c r="A30" s="57" t="s">
        <v>50</v>
      </c>
      <c r="B30" s="58" t="s">
        <v>51</v>
      </c>
      <c r="C30" s="59">
        <v>129369654</v>
      </c>
      <c r="D30" s="59">
        <v>0</v>
      </c>
      <c r="E30" s="59">
        <v>0</v>
      </c>
      <c r="F30" s="59">
        <v>129369654</v>
      </c>
      <c r="G30" s="59">
        <v>0</v>
      </c>
      <c r="H30" s="59">
        <v>129369654</v>
      </c>
      <c r="I30" s="59">
        <v>0</v>
      </c>
      <c r="J30" s="59">
        <v>8773800</v>
      </c>
      <c r="K30" s="59">
        <v>8773800</v>
      </c>
      <c r="L30" s="59">
        <v>8773800</v>
      </c>
      <c r="M30" s="59">
        <v>8773800</v>
      </c>
      <c r="N30" s="28">
        <v>6.7819614018601301E-2</v>
      </c>
      <c r="O30" s="40">
        <v>6.7819614018601301E-2</v>
      </c>
    </row>
    <row r="31" spans="1:15" s="12" customFormat="1" ht="26" x14ac:dyDescent="0.3">
      <c r="A31" s="71" t="s">
        <v>161</v>
      </c>
      <c r="B31" s="72" t="s">
        <v>162</v>
      </c>
      <c r="C31" s="78">
        <f>SUM(C32:C36)</f>
        <v>1274061000</v>
      </c>
      <c r="D31" s="78">
        <f t="shared" ref="D31:M31" si="6">SUM(D32:D36)</f>
        <v>0</v>
      </c>
      <c r="E31" s="78">
        <f t="shared" si="6"/>
        <v>0</v>
      </c>
      <c r="F31" s="78">
        <f t="shared" si="6"/>
        <v>1274061000</v>
      </c>
      <c r="G31" s="78">
        <f t="shared" si="6"/>
        <v>0</v>
      </c>
      <c r="H31" s="78">
        <f t="shared" si="6"/>
        <v>1274061000</v>
      </c>
      <c r="I31" s="78">
        <f t="shared" si="6"/>
        <v>0</v>
      </c>
      <c r="J31" s="78">
        <f t="shared" si="6"/>
        <v>57149321</v>
      </c>
      <c r="K31" s="78">
        <f t="shared" si="6"/>
        <v>57149321</v>
      </c>
      <c r="L31" s="78">
        <f t="shared" si="6"/>
        <v>57149321</v>
      </c>
      <c r="M31" s="78">
        <f t="shared" si="6"/>
        <v>57149321</v>
      </c>
      <c r="N31" s="31">
        <v>4.4856032011026156E-2</v>
      </c>
      <c r="O31" s="35">
        <v>4.4856032011026156E-2</v>
      </c>
    </row>
    <row r="32" spans="1:15" x14ac:dyDescent="0.3">
      <c r="A32" s="57" t="s">
        <v>52</v>
      </c>
      <c r="B32" s="58" t="s">
        <v>53</v>
      </c>
      <c r="C32" s="59">
        <v>674338261</v>
      </c>
      <c r="D32" s="59">
        <v>0</v>
      </c>
      <c r="E32" s="59">
        <v>0</v>
      </c>
      <c r="F32" s="59">
        <v>674338261</v>
      </c>
      <c r="G32" s="59">
        <v>0</v>
      </c>
      <c r="H32" s="59">
        <v>674338261</v>
      </c>
      <c r="I32" s="59">
        <v>0</v>
      </c>
      <c r="J32" s="59">
        <v>25716072</v>
      </c>
      <c r="K32" s="59">
        <v>25716072</v>
      </c>
      <c r="L32" s="59">
        <v>25716072</v>
      </c>
      <c r="M32" s="59">
        <v>25716072</v>
      </c>
      <c r="N32" s="28">
        <v>3.8135270512257055E-2</v>
      </c>
      <c r="O32" s="40">
        <v>3.8135270512257055E-2</v>
      </c>
    </row>
    <row r="33" spans="1:15" x14ac:dyDescent="0.3">
      <c r="A33" s="57" t="s">
        <v>54</v>
      </c>
      <c r="B33" s="58" t="s">
        <v>55</v>
      </c>
      <c r="C33" s="59">
        <v>135282879</v>
      </c>
      <c r="D33" s="59">
        <v>0</v>
      </c>
      <c r="E33" s="59">
        <v>0</v>
      </c>
      <c r="F33" s="59">
        <v>135282879</v>
      </c>
      <c r="G33" s="59">
        <v>0</v>
      </c>
      <c r="H33" s="59">
        <v>135282879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28">
        <v>0</v>
      </c>
      <c r="O33" s="40">
        <v>0</v>
      </c>
    </row>
    <row r="34" spans="1:15" x14ac:dyDescent="0.3">
      <c r="A34" s="57" t="s">
        <v>56</v>
      </c>
      <c r="B34" s="58" t="s">
        <v>57</v>
      </c>
      <c r="C34" s="59">
        <v>61655696</v>
      </c>
      <c r="D34" s="59">
        <v>0</v>
      </c>
      <c r="E34" s="59">
        <v>0</v>
      </c>
      <c r="F34" s="59">
        <v>61655696</v>
      </c>
      <c r="G34" s="59">
        <v>0</v>
      </c>
      <c r="H34" s="59">
        <v>61655696</v>
      </c>
      <c r="I34" s="59">
        <v>0</v>
      </c>
      <c r="J34" s="59">
        <v>2370876</v>
      </c>
      <c r="K34" s="59">
        <v>2370876</v>
      </c>
      <c r="L34" s="59">
        <v>2370876</v>
      </c>
      <c r="M34" s="59">
        <v>2370876</v>
      </c>
      <c r="N34" s="28">
        <v>3.8453478815647466E-2</v>
      </c>
      <c r="O34" s="40">
        <v>3.8453478815647466E-2</v>
      </c>
    </row>
    <row r="35" spans="1:15" x14ac:dyDescent="0.3">
      <c r="A35" s="57" t="s">
        <v>58</v>
      </c>
      <c r="B35" s="58" t="s">
        <v>59</v>
      </c>
      <c r="C35" s="59">
        <v>293448829</v>
      </c>
      <c r="D35" s="59">
        <v>0</v>
      </c>
      <c r="E35" s="59">
        <v>0</v>
      </c>
      <c r="F35" s="59">
        <v>293448829</v>
      </c>
      <c r="G35" s="59">
        <v>0</v>
      </c>
      <c r="H35" s="59">
        <v>293448829</v>
      </c>
      <c r="I35" s="59">
        <v>0</v>
      </c>
      <c r="J35" s="59">
        <v>20717693</v>
      </c>
      <c r="K35" s="59">
        <v>20717693</v>
      </c>
      <c r="L35" s="59">
        <v>20717693</v>
      </c>
      <c r="M35" s="59">
        <v>20717693</v>
      </c>
      <c r="N35" s="28">
        <v>7.0600700880629516E-2</v>
      </c>
      <c r="O35" s="40">
        <v>7.0600700880629516E-2</v>
      </c>
    </row>
    <row r="36" spans="1:15" x14ac:dyDescent="0.3">
      <c r="A36" s="57" t="s">
        <v>60</v>
      </c>
      <c r="B36" s="58" t="s">
        <v>61</v>
      </c>
      <c r="C36" s="59">
        <v>109335335</v>
      </c>
      <c r="D36" s="59">
        <v>0</v>
      </c>
      <c r="E36" s="59">
        <v>0</v>
      </c>
      <c r="F36" s="59">
        <v>109335335</v>
      </c>
      <c r="G36" s="59">
        <v>0</v>
      </c>
      <c r="H36" s="59">
        <v>109335335</v>
      </c>
      <c r="I36" s="59">
        <v>0</v>
      </c>
      <c r="J36" s="59">
        <v>8344680</v>
      </c>
      <c r="K36" s="59">
        <v>8344680</v>
      </c>
      <c r="L36" s="59">
        <v>8344680</v>
      </c>
      <c r="M36" s="59">
        <v>8344680</v>
      </c>
      <c r="N36" s="28">
        <v>7.6321895387250607E-2</v>
      </c>
      <c r="O36" s="40">
        <v>7.6321895387250607E-2</v>
      </c>
    </row>
    <row r="37" spans="1:15" s="12" customFormat="1" ht="39.5" thickBot="1" x14ac:dyDescent="0.35">
      <c r="A37" s="16" t="s">
        <v>163</v>
      </c>
      <c r="B37" s="17" t="s">
        <v>164</v>
      </c>
      <c r="C37" s="79">
        <v>2123437000</v>
      </c>
      <c r="D37" s="79"/>
      <c r="E37" s="79"/>
      <c r="F37" s="79">
        <v>2123437000</v>
      </c>
      <c r="G37" s="79">
        <v>2123437000</v>
      </c>
      <c r="H37" s="79"/>
      <c r="I37" s="79"/>
      <c r="J37" s="79"/>
      <c r="K37" s="79"/>
      <c r="L37" s="79"/>
      <c r="M37" s="79"/>
      <c r="N37" s="31">
        <v>0</v>
      </c>
      <c r="O37" s="35">
        <v>0</v>
      </c>
    </row>
    <row r="38" spans="1:15" s="25" customFormat="1" ht="27" customHeight="1" thickTop="1" thickBot="1" x14ac:dyDescent="0.35">
      <c r="A38" s="164" t="s">
        <v>165</v>
      </c>
      <c r="B38" s="165"/>
      <c r="C38" s="53">
        <f>+C39+C48</f>
        <v>13015709000</v>
      </c>
      <c r="D38" s="53">
        <f t="shared" ref="D38:M38" si="7">+D39+D48</f>
        <v>446000000</v>
      </c>
      <c r="E38" s="53">
        <f t="shared" si="7"/>
        <v>446000000</v>
      </c>
      <c r="F38" s="53">
        <f t="shared" si="7"/>
        <v>13015709000</v>
      </c>
      <c r="G38" s="53">
        <f t="shared" si="7"/>
        <v>0</v>
      </c>
      <c r="H38" s="53">
        <f t="shared" si="7"/>
        <v>10259384436.4</v>
      </c>
      <c r="I38" s="53">
        <f t="shared" si="7"/>
        <v>2756324563.5999999</v>
      </c>
      <c r="J38" s="53">
        <f t="shared" si="7"/>
        <v>8621386171.5900002</v>
      </c>
      <c r="K38" s="53">
        <f t="shared" si="7"/>
        <v>397110675.60000002</v>
      </c>
      <c r="L38" s="53">
        <f t="shared" si="7"/>
        <v>396876815.60000002</v>
      </c>
      <c r="M38" s="53">
        <f t="shared" si="7"/>
        <v>337741852.60000002</v>
      </c>
      <c r="N38" s="29">
        <v>0.66238313806723859</v>
      </c>
      <c r="O38" s="30">
        <v>3.0510107102117913E-2</v>
      </c>
    </row>
    <row r="39" spans="1:15" s="12" customFormat="1" ht="26.5" thickTop="1" x14ac:dyDescent="0.3">
      <c r="A39" s="68" t="s">
        <v>166</v>
      </c>
      <c r="B39" s="18" t="s">
        <v>167</v>
      </c>
      <c r="C39" s="80">
        <f>+C40</f>
        <v>231295018</v>
      </c>
      <c r="D39" s="80">
        <f t="shared" ref="D39:M39" si="8">+D40</f>
        <v>46000000</v>
      </c>
      <c r="E39" s="80">
        <f t="shared" si="8"/>
        <v>0</v>
      </c>
      <c r="F39" s="80">
        <f t="shared" si="8"/>
        <v>277295018</v>
      </c>
      <c r="G39" s="80">
        <f t="shared" si="8"/>
        <v>0</v>
      </c>
      <c r="H39" s="80">
        <f t="shared" si="8"/>
        <v>150995018</v>
      </c>
      <c r="I39" s="80">
        <f t="shared" si="8"/>
        <v>126300000</v>
      </c>
      <c r="J39" s="80">
        <f t="shared" si="8"/>
        <v>42995018</v>
      </c>
      <c r="K39" s="80">
        <f t="shared" si="8"/>
        <v>0</v>
      </c>
      <c r="L39" s="80">
        <f t="shared" si="8"/>
        <v>0</v>
      </c>
      <c r="M39" s="80">
        <f t="shared" si="8"/>
        <v>0</v>
      </c>
      <c r="N39" s="31">
        <v>0.15505153431930754</v>
      </c>
      <c r="O39" s="35">
        <v>0</v>
      </c>
    </row>
    <row r="40" spans="1:15" s="12" customFormat="1" x14ac:dyDescent="0.3">
      <c r="A40" s="68" t="s">
        <v>168</v>
      </c>
      <c r="B40" s="18" t="s">
        <v>169</v>
      </c>
      <c r="C40" s="78">
        <f>SUM(C41:C47)</f>
        <v>231295018</v>
      </c>
      <c r="D40" s="78">
        <f t="shared" ref="D40:M40" si="9">SUM(D41:D47)</f>
        <v>46000000</v>
      </c>
      <c r="E40" s="78">
        <f t="shared" si="9"/>
        <v>0</v>
      </c>
      <c r="F40" s="78">
        <f t="shared" si="9"/>
        <v>277295018</v>
      </c>
      <c r="G40" s="78">
        <f t="shared" si="9"/>
        <v>0</v>
      </c>
      <c r="H40" s="78">
        <f t="shared" si="9"/>
        <v>150995018</v>
      </c>
      <c r="I40" s="78">
        <f t="shared" si="9"/>
        <v>126300000</v>
      </c>
      <c r="J40" s="78">
        <f t="shared" si="9"/>
        <v>42995018</v>
      </c>
      <c r="K40" s="78">
        <f t="shared" si="9"/>
        <v>0</v>
      </c>
      <c r="L40" s="78">
        <f t="shared" si="9"/>
        <v>0</v>
      </c>
      <c r="M40" s="78">
        <f t="shared" si="9"/>
        <v>0</v>
      </c>
      <c r="N40" s="31">
        <v>0.15505153431930754</v>
      </c>
      <c r="O40" s="35">
        <v>0</v>
      </c>
    </row>
    <row r="41" spans="1:15" x14ac:dyDescent="0.3">
      <c r="A41" s="57" t="s">
        <v>62</v>
      </c>
      <c r="B41" s="58" t="s">
        <v>63</v>
      </c>
      <c r="C41" s="59">
        <v>61000000</v>
      </c>
      <c r="D41" s="59">
        <v>46000000</v>
      </c>
      <c r="E41" s="59">
        <v>0</v>
      </c>
      <c r="F41" s="59">
        <v>107000000</v>
      </c>
      <c r="G41" s="59">
        <v>0</v>
      </c>
      <c r="H41" s="59">
        <v>107000000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28">
        <v>0</v>
      </c>
      <c r="O41" s="40">
        <v>0</v>
      </c>
    </row>
    <row r="42" spans="1:15" x14ac:dyDescent="0.3">
      <c r="A42" s="57" t="s">
        <v>64</v>
      </c>
      <c r="B42" s="58" t="s">
        <v>65</v>
      </c>
      <c r="C42" s="59">
        <v>5300000</v>
      </c>
      <c r="D42" s="59">
        <v>0</v>
      </c>
      <c r="E42" s="59">
        <v>0</v>
      </c>
      <c r="F42" s="59">
        <v>5300000</v>
      </c>
      <c r="G42" s="59">
        <v>0</v>
      </c>
      <c r="H42" s="59">
        <v>1000000</v>
      </c>
      <c r="I42" s="59">
        <v>4300000</v>
      </c>
      <c r="J42" s="59">
        <v>0</v>
      </c>
      <c r="K42" s="59">
        <v>0</v>
      </c>
      <c r="L42" s="59">
        <v>0</v>
      </c>
      <c r="M42" s="59">
        <v>0</v>
      </c>
      <c r="N42" s="28">
        <v>0</v>
      </c>
      <c r="O42" s="40">
        <v>0</v>
      </c>
    </row>
    <row r="43" spans="1:15" x14ac:dyDescent="0.3">
      <c r="A43" s="57" t="s">
        <v>66</v>
      </c>
      <c r="B43" s="58" t="s">
        <v>67</v>
      </c>
      <c r="C43" s="59">
        <v>30000000</v>
      </c>
      <c r="D43" s="59">
        <v>0</v>
      </c>
      <c r="E43" s="59">
        <v>0</v>
      </c>
      <c r="F43" s="59">
        <v>30000000</v>
      </c>
      <c r="G43" s="59">
        <v>0</v>
      </c>
      <c r="H43" s="59">
        <v>0</v>
      </c>
      <c r="I43" s="59">
        <v>30000000</v>
      </c>
      <c r="J43" s="59">
        <v>0</v>
      </c>
      <c r="K43" s="59">
        <v>0</v>
      </c>
      <c r="L43" s="59">
        <v>0</v>
      </c>
      <c r="M43" s="59">
        <v>0</v>
      </c>
      <c r="N43" s="28">
        <v>0</v>
      </c>
      <c r="O43" s="40">
        <v>0</v>
      </c>
    </row>
    <row r="44" spans="1:15" x14ac:dyDescent="0.3">
      <c r="A44" s="57" t="s">
        <v>68</v>
      </c>
      <c r="B44" s="58" t="s">
        <v>69</v>
      </c>
      <c r="C44" s="59">
        <v>50000000</v>
      </c>
      <c r="D44" s="59">
        <v>0</v>
      </c>
      <c r="E44" s="59">
        <v>0</v>
      </c>
      <c r="F44" s="59">
        <v>50000000</v>
      </c>
      <c r="G44" s="59">
        <v>0</v>
      </c>
      <c r="H44" s="59">
        <v>0</v>
      </c>
      <c r="I44" s="59">
        <v>50000000</v>
      </c>
      <c r="J44" s="59">
        <v>0</v>
      </c>
      <c r="K44" s="59">
        <v>0</v>
      </c>
      <c r="L44" s="59">
        <v>0</v>
      </c>
      <c r="M44" s="59">
        <v>0</v>
      </c>
      <c r="N44" s="28">
        <v>0</v>
      </c>
      <c r="O44" s="40">
        <v>0</v>
      </c>
    </row>
    <row r="45" spans="1:15" x14ac:dyDescent="0.3">
      <c r="A45" s="57" t="s">
        <v>70</v>
      </c>
      <c r="B45" s="58" t="s">
        <v>71</v>
      </c>
      <c r="C45" s="59">
        <v>42995018</v>
      </c>
      <c r="D45" s="59">
        <v>0</v>
      </c>
      <c r="E45" s="59">
        <v>0</v>
      </c>
      <c r="F45" s="59">
        <v>42995018</v>
      </c>
      <c r="G45" s="59">
        <v>0</v>
      </c>
      <c r="H45" s="59">
        <v>42995018</v>
      </c>
      <c r="I45" s="59">
        <v>0</v>
      </c>
      <c r="J45" s="59">
        <v>42995018</v>
      </c>
      <c r="K45" s="59">
        <v>0</v>
      </c>
      <c r="L45" s="59">
        <v>0</v>
      </c>
      <c r="M45" s="59">
        <v>0</v>
      </c>
      <c r="N45" s="28">
        <v>1</v>
      </c>
      <c r="O45" s="40">
        <v>0</v>
      </c>
    </row>
    <row r="46" spans="1:15" x14ac:dyDescent="0.3">
      <c r="A46" s="57" t="s">
        <v>72</v>
      </c>
      <c r="B46" s="58" t="s">
        <v>73</v>
      </c>
      <c r="C46" s="59">
        <v>15000000</v>
      </c>
      <c r="D46" s="59">
        <v>0</v>
      </c>
      <c r="E46" s="59">
        <v>0</v>
      </c>
      <c r="F46" s="59">
        <v>15000000</v>
      </c>
      <c r="G46" s="59">
        <v>0</v>
      </c>
      <c r="H46" s="59">
        <v>0</v>
      </c>
      <c r="I46" s="59">
        <v>15000000</v>
      </c>
      <c r="J46" s="59">
        <v>0</v>
      </c>
      <c r="K46" s="59">
        <v>0</v>
      </c>
      <c r="L46" s="59">
        <v>0</v>
      </c>
      <c r="M46" s="59">
        <v>0</v>
      </c>
      <c r="N46" s="28">
        <v>0</v>
      </c>
      <c r="O46" s="40">
        <v>0</v>
      </c>
    </row>
    <row r="47" spans="1:15" x14ac:dyDescent="0.3">
      <c r="A47" s="57" t="s">
        <v>74</v>
      </c>
      <c r="B47" s="58" t="s">
        <v>75</v>
      </c>
      <c r="C47" s="59">
        <v>27000000</v>
      </c>
      <c r="D47" s="59">
        <v>0</v>
      </c>
      <c r="E47" s="59">
        <v>0</v>
      </c>
      <c r="F47" s="59">
        <v>27000000</v>
      </c>
      <c r="G47" s="59">
        <v>0</v>
      </c>
      <c r="H47" s="59">
        <v>0</v>
      </c>
      <c r="I47" s="59">
        <v>27000000</v>
      </c>
      <c r="J47" s="59">
        <v>0</v>
      </c>
      <c r="K47" s="59">
        <v>0</v>
      </c>
      <c r="L47" s="59">
        <v>0</v>
      </c>
      <c r="M47" s="59">
        <v>0</v>
      </c>
      <c r="N47" s="28">
        <v>0</v>
      </c>
      <c r="O47" s="40">
        <v>0</v>
      </c>
    </row>
    <row r="48" spans="1:15" s="12" customFormat="1" ht="24.75" customHeight="1" x14ac:dyDescent="0.3">
      <c r="A48" s="81" t="s">
        <v>182</v>
      </c>
      <c r="B48" s="82" t="s">
        <v>181</v>
      </c>
      <c r="C48" s="78">
        <f>+C49</f>
        <v>12784413982</v>
      </c>
      <c r="D48" s="78">
        <f t="shared" ref="D48:M48" si="10">+D49</f>
        <v>400000000</v>
      </c>
      <c r="E48" s="78">
        <f t="shared" si="10"/>
        <v>446000000</v>
      </c>
      <c r="F48" s="78">
        <f t="shared" si="10"/>
        <v>12738413982</v>
      </c>
      <c r="G48" s="78">
        <f t="shared" si="10"/>
        <v>0</v>
      </c>
      <c r="H48" s="78">
        <f t="shared" si="10"/>
        <v>10108389418.4</v>
      </c>
      <c r="I48" s="78">
        <f t="shared" si="10"/>
        <v>2630024563.5999999</v>
      </c>
      <c r="J48" s="78">
        <f t="shared" si="10"/>
        <v>8578391153.5900002</v>
      </c>
      <c r="K48" s="78">
        <f t="shared" si="10"/>
        <v>397110675.60000002</v>
      </c>
      <c r="L48" s="78">
        <f t="shared" si="10"/>
        <v>396876815.60000002</v>
      </c>
      <c r="M48" s="78">
        <f t="shared" si="10"/>
        <v>337741852.60000002</v>
      </c>
      <c r="N48" s="31">
        <v>0.67342694041123841</v>
      </c>
      <c r="O48" s="35">
        <v>3.1174263621918455E-2</v>
      </c>
    </row>
    <row r="49" spans="1:15" s="12" customFormat="1" ht="12" customHeight="1" x14ac:dyDescent="0.3">
      <c r="A49" s="83" t="s">
        <v>170</v>
      </c>
      <c r="B49" s="84" t="s">
        <v>171</v>
      </c>
      <c r="C49" s="78">
        <f>SUM(C50:C65)</f>
        <v>12784413982</v>
      </c>
      <c r="D49" s="78">
        <f t="shared" ref="D49:M49" si="11">SUM(D50:D65)</f>
        <v>400000000</v>
      </c>
      <c r="E49" s="78">
        <f t="shared" si="11"/>
        <v>446000000</v>
      </c>
      <c r="F49" s="78">
        <f t="shared" si="11"/>
        <v>12738413982</v>
      </c>
      <c r="G49" s="78">
        <f t="shared" si="11"/>
        <v>0</v>
      </c>
      <c r="H49" s="78">
        <f t="shared" si="11"/>
        <v>10108389418.4</v>
      </c>
      <c r="I49" s="78">
        <f t="shared" si="11"/>
        <v>2630024563.5999999</v>
      </c>
      <c r="J49" s="78">
        <f t="shared" si="11"/>
        <v>8578391153.5900002</v>
      </c>
      <c r="K49" s="78">
        <f t="shared" si="11"/>
        <v>397110675.60000002</v>
      </c>
      <c r="L49" s="78">
        <f t="shared" si="11"/>
        <v>396876815.60000002</v>
      </c>
      <c r="M49" s="78">
        <f t="shared" si="11"/>
        <v>337741852.60000002</v>
      </c>
      <c r="N49" s="31">
        <v>0.67342694041123841</v>
      </c>
      <c r="O49" s="35">
        <v>3.1174263621918455E-2</v>
      </c>
    </row>
    <row r="50" spans="1:15" x14ac:dyDescent="0.3">
      <c r="A50" s="57" t="s">
        <v>76</v>
      </c>
      <c r="B50" s="58" t="s">
        <v>77</v>
      </c>
      <c r="C50" s="59">
        <v>10000000</v>
      </c>
      <c r="D50" s="59">
        <v>0</v>
      </c>
      <c r="E50" s="59">
        <v>0</v>
      </c>
      <c r="F50" s="59">
        <v>10000000</v>
      </c>
      <c r="G50" s="59">
        <v>0</v>
      </c>
      <c r="H50" s="59">
        <v>0</v>
      </c>
      <c r="I50" s="59">
        <v>10000000</v>
      </c>
      <c r="J50" s="59">
        <v>0</v>
      </c>
      <c r="K50" s="59">
        <v>0</v>
      </c>
      <c r="L50" s="59">
        <v>0</v>
      </c>
      <c r="M50" s="59">
        <v>0</v>
      </c>
      <c r="N50" s="28">
        <v>0</v>
      </c>
      <c r="O50" s="40">
        <v>0</v>
      </c>
    </row>
    <row r="51" spans="1:15" x14ac:dyDescent="0.3">
      <c r="A51" s="57" t="s">
        <v>78</v>
      </c>
      <c r="B51" s="58" t="s">
        <v>79</v>
      </c>
      <c r="C51" s="59">
        <v>1682041980</v>
      </c>
      <c r="D51" s="59">
        <v>0</v>
      </c>
      <c r="E51" s="59">
        <v>0</v>
      </c>
      <c r="F51" s="59">
        <v>1682041980</v>
      </c>
      <c r="G51" s="59">
        <v>0</v>
      </c>
      <c r="H51" s="59">
        <v>1682041980</v>
      </c>
      <c r="I51" s="59">
        <v>0</v>
      </c>
      <c r="J51" s="59">
        <v>1682041980</v>
      </c>
      <c r="K51" s="59">
        <v>0</v>
      </c>
      <c r="L51" s="59">
        <v>0</v>
      </c>
      <c r="M51" s="59">
        <v>0</v>
      </c>
      <c r="N51" s="28">
        <v>1</v>
      </c>
      <c r="O51" s="40">
        <v>0</v>
      </c>
    </row>
    <row r="52" spans="1:15" x14ac:dyDescent="0.3">
      <c r="A52" s="57" t="s">
        <v>80</v>
      </c>
      <c r="B52" s="58" t="s">
        <v>81</v>
      </c>
      <c r="C52" s="59">
        <v>16550040</v>
      </c>
      <c r="D52" s="59">
        <v>0</v>
      </c>
      <c r="E52" s="59">
        <v>0</v>
      </c>
      <c r="F52" s="59">
        <v>16550040</v>
      </c>
      <c r="G52" s="59">
        <v>0</v>
      </c>
      <c r="H52" s="59">
        <v>16550040</v>
      </c>
      <c r="I52" s="59">
        <v>0</v>
      </c>
      <c r="J52" s="59">
        <v>16550040</v>
      </c>
      <c r="K52" s="59">
        <v>0</v>
      </c>
      <c r="L52" s="59">
        <v>0</v>
      </c>
      <c r="M52" s="59">
        <v>0</v>
      </c>
      <c r="N52" s="28">
        <v>1</v>
      </c>
      <c r="O52" s="40">
        <v>0</v>
      </c>
    </row>
    <row r="53" spans="1:15" x14ac:dyDescent="0.3">
      <c r="A53" s="57" t="s">
        <v>82</v>
      </c>
      <c r="B53" s="58" t="s">
        <v>83</v>
      </c>
      <c r="C53" s="59">
        <v>116800000</v>
      </c>
      <c r="D53" s="59">
        <v>0</v>
      </c>
      <c r="E53" s="59">
        <v>0</v>
      </c>
      <c r="F53" s="59">
        <v>116800000</v>
      </c>
      <c r="G53" s="59">
        <v>0</v>
      </c>
      <c r="H53" s="59">
        <v>116800000</v>
      </c>
      <c r="I53" s="59">
        <v>0</v>
      </c>
      <c r="J53" s="59">
        <v>15309650</v>
      </c>
      <c r="K53" s="59">
        <v>15309650</v>
      </c>
      <c r="L53" s="59">
        <v>15075790</v>
      </c>
      <c r="M53" s="59">
        <v>15075790</v>
      </c>
      <c r="N53" s="28">
        <v>0.1310757705479452</v>
      </c>
      <c r="O53" s="40">
        <v>0.1310757705479452</v>
      </c>
    </row>
    <row r="54" spans="1:15" x14ac:dyDescent="0.3">
      <c r="A54" s="57" t="s">
        <v>84</v>
      </c>
      <c r="B54" s="58" t="s">
        <v>85</v>
      </c>
      <c r="C54" s="59">
        <v>317000000</v>
      </c>
      <c r="D54" s="59">
        <v>0</v>
      </c>
      <c r="E54" s="59">
        <v>0</v>
      </c>
      <c r="F54" s="59">
        <v>317000000</v>
      </c>
      <c r="G54" s="59">
        <v>0</v>
      </c>
      <c r="H54" s="59">
        <v>0</v>
      </c>
      <c r="I54" s="59">
        <v>317000000</v>
      </c>
      <c r="J54" s="59">
        <v>0</v>
      </c>
      <c r="K54" s="59">
        <v>0</v>
      </c>
      <c r="L54" s="59">
        <v>0</v>
      </c>
      <c r="M54" s="59">
        <v>0</v>
      </c>
      <c r="N54" s="28">
        <v>0</v>
      </c>
      <c r="O54" s="40">
        <v>0</v>
      </c>
    </row>
    <row r="55" spans="1:15" x14ac:dyDescent="0.3">
      <c r="A55" s="57" t="s">
        <v>86</v>
      </c>
      <c r="B55" s="58" t="s">
        <v>87</v>
      </c>
      <c r="C55" s="59">
        <v>4417934201</v>
      </c>
      <c r="D55" s="59">
        <v>0</v>
      </c>
      <c r="E55" s="59">
        <v>0</v>
      </c>
      <c r="F55" s="59">
        <v>4417934201</v>
      </c>
      <c r="G55" s="59">
        <v>0</v>
      </c>
      <c r="H55" s="59">
        <v>4417934201</v>
      </c>
      <c r="I55" s="59">
        <v>0</v>
      </c>
      <c r="J55" s="59">
        <v>4417934201</v>
      </c>
      <c r="K55" s="59">
        <v>365430852</v>
      </c>
      <c r="L55" s="59">
        <v>365430852</v>
      </c>
      <c r="M55" s="59">
        <v>308014548</v>
      </c>
      <c r="N55" s="28">
        <v>1</v>
      </c>
      <c r="O55" s="40">
        <v>8.2715322450317319E-2</v>
      </c>
    </row>
    <row r="56" spans="1:15" x14ac:dyDescent="0.3">
      <c r="A56" s="57" t="s">
        <v>88</v>
      </c>
      <c r="B56" s="58" t="s">
        <v>89</v>
      </c>
      <c r="C56" s="59">
        <v>1350000000</v>
      </c>
      <c r="D56" s="59">
        <v>400000000</v>
      </c>
      <c r="E56" s="59">
        <v>0</v>
      </c>
      <c r="F56" s="59">
        <v>1750000000</v>
      </c>
      <c r="G56" s="59">
        <v>0</v>
      </c>
      <c r="H56" s="59">
        <v>1578680000</v>
      </c>
      <c r="I56" s="59">
        <v>171320000</v>
      </c>
      <c r="J56" s="59">
        <v>1094284333</v>
      </c>
      <c r="K56" s="59">
        <v>0</v>
      </c>
      <c r="L56" s="59">
        <v>0</v>
      </c>
      <c r="M56" s="59">
        <v>0</v>
      </c>
      <c r="N56" s="28">
        <v>0.62530533314285719</v>
      </c>
      <c r="O56" s="40">
        <v>0</v>
      </c>
    </row>
    <row r="57" spans="1:15" x14ac:dyDescent="0.3">
      <c r="A57" s="57" t="s">
        <v>90</v>
      </c>
      <c r="B57" s="58" t="s">
        <v>91</v>
      </c>
      <c r="C57" s="59">
        <v>1296143803</v>
      </c>
      <c r="D57" s="59">
        <v>0</v>
      </c>
      <c r="E57" s="59">
        <v>446000000</v>
      </c>
      <c r="F57" s="59">
        <v>850143803</v>
      </c>
      <c r="G57" s="59">
        <v>0</v>
      </c>
      <c r="H57" s="59">
        <v>536176639</v>
      </c>
      <c r="I57" s="59">
        <v>313967164</v>
      </c>
      <c r="J57" s="59">
        <v>276458574</v>
      </c>
      <c r="K57" s="59">
        <v>0</v>
      </c>
      <c r="L57" s="59">
        <v>0</v>
      </c>
      <c r="M57" s="59">
        <v>0</v>
      </c>
      <c r="N57" s="28">
        <v>0.32519036547044028</v>
      </c>
      <c r="O57" s="40">
        <v>0</v>
      </c>
    </row>
    <row r="58" spans="1:15" x14ac:dyDescent="0.3">
      <c r="A58" s="57" t="s">
        <v>92</v>
      </c>
      <c r="B58" s="58" t="s">
        <v>93</v>
      </c>
      <c r="C58" s="59">
        <v>88517002</v>
      </c>
      <c r="D58" s="59">
        <v>0</v>
      </c>
      <c r="E58" s="59">
        <v>0</v>
      </c>
      <c r="F58" s="59">
        <v>88517002</v>
      </c>
      <c r="G58" s="59">
        <v>0</v>
      </c>
      <c r="H58" s="59">
        <v>34445835.439999998</v>
      </c>
      <c r="I58" s="59">
        <v>54071166.560000002</v>
      </c>
      <c r="J58" s="59">
        <v>12492597.630000001</v>
      </c>
      <c r="K58" s="59">
        <v>5446762.1900000004</v>
      </c>
      <c r="L58" s="59">
        <v>5446762.1900000004</v>
      </c>
      <c r="M58" s="59">
        <v>5446762.1900000004</v>
      </c>
      <c r="N58" s="28">
        <v>0.1411321819281679</v>
      </c>
      <c r="O58" s="40">
        <v>6.1533514092580774E-2</v>
      </c>
    </row>
    <row r="59" spans="1:15" x14ac:dyDescent="0.3">
      <c r="A59" s="57" t="s">
        <v>94</v>
      </c>
      <c r="B59" s="58" t="s">
        <v>95</v>
      </c>
      <c r="C59" s="59">
        <v>1314096956</v>
      </c>
      <c r="D59" s="59">
        <v>0</v>
      </c>
      <c r="E59" s="59">
        <v>0</v>
      </c>
      <c r="F59" s="59">
        <v>1314096956</v>
      </c>
      <c r="G59" s="59">
        <v>0</v>
      </c>
      <c r="H59" s="59">
        <v>1069456097.96</v>
      </c>
      <c r="I59" s="59">
        <v>244640858.03999999</v>
      </c>
      <c r="J59" s="59">
        <v>1056840654.96</v>
      </c>
      <c r="K59" s="59">
        <v>4444288.41</v>
      </c>
      <c r="L59" s="59">
        <v>4444288.41</v>
      </c>
      <c r="M59" s="59">
        <v>4444288.41</v>
      </c>
      <c r="N59" s="28">
        <v>0.80423339399319027</v>
      </c>
      <c r="O59" s="40">
        <v>3.382009515894503E-3</v>
      </c>
    </row>
    <row r="60" spans="1:15" x14ac:dyDescent="0.3">
      <c r="A60" s="57" t="s">
        <v>96</v>
      </c>
      <c r="B60" s="58" t="s">
        <v>97</v>
      </c>
      <c r="C60" s="59">
        <v>219330000</v>
      </c>
      <c r="D60" s="59">
        <v>0</v>
      </c>
      <c r="E60" s="59">
        <v>0</v>
      </c>
      <c r="F60" s="59">
        <v>219330000</v>
      </c>
      <c r="G60" s="59">
        <v>0</v>
      </c>
      <c r="H60" s="59">
        <v>38804625</v>
      </c>
      <c r="I60" s="59">
        <v>180525375</v>
      </c>
      <c r="J60" s="59">
        <v>0</v>
      </c>
      <c r="K60" s="59">
        <v>0</v>
      </c>
      <c r="L60" s="59">
        <v>0</v>
      </c>
      <c r="M60" s="59">
        <v>0</v>
      </c>
      <c r="N60" s="28">
        <v>0</v>
      </c>
      <c r="O60" s="40">
        <v>0</v>
      </c>
    </row>
    <row r="61" spans="1:15" x14ac:dyDescent="0.3">
      <c r="A61" s="57" t="s">
        <v>98</v>
      </c>
      <c r="B61" s="58" t="s">
        <v>99</v>
      </c>
      <c r="C61" s="59">
        <v>40000000</v>
      </c>
      <c r="D61" s="59">
        <v>0</v>
      </c>
      <c r="E61" s="59">
        <v>0</v>
      </c>
      <c r="F61" s="59">
        <v>40000000</v>
      </c>
      <c r="G61" s="59">
        <v>0</v>
      </c>
      <c r="H61" s="59">
        <v>40000000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28">
        <v>0</v>
      </c>
      <c r="O61" s="40">
        <v>0</v>
      </c>
    </row>
    <row r="62" spans="1:15" x14ac:dyDescent="0.3">
      <c r="A62" s="57" t="s">
        <v>100</v>
      </c>
      <c r="B62" s="58" t="s">
        <v>101</v>
      </c>
      <c r="C62" s="59">
        <v>75000000</v>
      </c>
      <c r="D62" s="59">
        <v>0</v>
      </c>
      <c r="E62" s="59">
        <v>0</v>
      </c>
      <c r="F62" s="59">
        <v>75000000</v>
      </c>
      <c r="G62" s="59">
        <v>0</v>
      </c>
      <c r="H62" s="59">
        <v>75000000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28">
        <v>0</v>
      </c>
      <c r="O62" s="40">
        <v>0</v>
      </c>
    </row>
    <row r="63" spans="1:15" x14ac:dyDescent="0.3">
      <c r="A63" s="57" t="s">
        <v>102</v>
      </c>
      <c r="B63" s="58" t="s">
        <v>103</v>
      </c>
      <c r="C63" s="59">
        <v>2500000</v>
      </c>
      <c r="D63" s="59">
        <v>0</v>
      </c>
      <c r="E63" s="59">
        <v>0</v>
      </c>
      <c r="F63" s="59">
        <v>2500000</v>
      </c>
      <c r="G63" s="59">
        <v>0</v>
      </c>
      <c r="H63" s="59">
        <v>2500000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28">
        <v>0</v>
      </c>
      <c r="O63" s="40">
        <v>0</v>
      </c>
    </row>
    <row r="64" spans="1:15" x14ac:dyDescent="0.3">
      <c r="A64" s="57" t="s">
        <v>104</v>
      </c>
      <c r="B64" s="58" t="s">
        <v>105</v>
      </c>
      <c r="C64" s="59">
        <v>1138500000</v>
      </c>
      <c r="D64" s="59">
        <v>0</v>
      </c>
      <c r="E64" s="59">
        <v>0</v>
      </c>
      <c r="F64" s="59">
        <v>1138500000</v>
      </c>
      <c r="G64" s="59">
        <v>0</v>
      </c>
      <c r="H64" s="59">
        <v>0</v>
      </c>
      <c r="I64" s="59">
        <v>1138500000</v>
      </c>
      <c r="J64" s="59">
        <v>0</v>
      </c>
      <c r="K64" s="59">
        <v>0</v>
      </c>
      <c r="L64" s="59">
        <v>0</v>
      </c>
      <c r="M64" s="59">
        <v>0</v>
      </c>
      <c r="N64" s="28">
        <v>0</v>
      </c>
      <c r="O64" s="40">
        <v>0</v>
      </c>
    </row>
    <row r="65" spans="1:15" ht="13.5" thickBot="1" x14ac:dyDescent="0.35">
      <c r="A65" s="60" t="s">
        <v>106</v>
      </c>
      <c r="B65" s="61" t="s">
        <v>107</v>
      </c>
      <c r="C65" s="62">
        <v>700000000</v>
      </c>
      <c r="D65" s="62">
        <v>0</v>
      </c>
      <c r="E65" s="62">
        <v>0</v>
      </c>
      <c r="F65" s="62">
        <v>700000000</v>
      </c>
      <c r="G65" s="62">
        <v>0</v>
      </c>
      <c r="H65" s="62">
        <v>500000000</v>
      </c>
      <c r="I65" s="62">
        <v>200000000</v>
      </c>
      <c r="J65" s="62">
        <v>6479123</v>
      </c>
      <c r="K65" s="62">
        <v>6479123</v>
      </c>
      <c r="L65" s="62">
        <v>6479123</v>
      </c>
      <c r="M65" s="62">
        <v>4760464</v>
      </c>
      <c r="N65" s="28">
        <v>9.2558899999999993E-3</v>
      </c>
      <c r="O65" s="40">
        <v>9.2558899999999993E-3</v>
      </c>
    </row>
    <row r="66" spans="1:15" s="25" customFormat="1" ht="29.25" customHeight="1" thickTop="1" thickBot="1" x14ac:dyDescent="0.35">
      <c r="A66" s="164" t="s">
        <v>172</v>
      </c>
      <c r="B66" s="165"/>
      <c r="C66" s="53">
        <f>SUM(C67:C70)</f>
        <v>10639836000</v>
      </c>
      <c r="D66" s="53">
        <f t="shared" ref="D66:M66" si="12">SUM(D67:D70)</f>
        <v>0</v>
      </c>
      <c r="E66" s="53">
        <f t="shared" si="12"/>
        <v>0</v>
      </c>
      <c r="F66" s="53">
        <f t="shared" si="12"/>
        <v>10639836000</v>
      </c>
      <c r="G66" s="53">
        <f t="shared" si="12"/>
        <v>10000000000</v>
      </c>
      <c r="H66" s="53">
        <f t="shared" si="12"/>
        <v>126388000</v>
      </c>
      <c r="I66" s="53">
        <f t="shared" si="12"/>
        <v>513448000</v>
      </c>
      <c r="J66" s="53">
        <f t="shared" si="12"/>
        <v>9940086</v>
      </c>
      <c r="K66" s="53">
        <f t="shared" si="12"/>
        <v>9940086</v>
      </c>
      <c r="L66" s="53">
        <f t="shared" si="12"/>
        <v>9940086</v>
      </c>
      <c r="M66" s="53">
        <f t="shared" si="12"/>
        <v>9940086</v>
      </c>
      <c r="N66" s="29">
        <v>9.3423300885464773E-4</v>
      </c>
      <c r="O66" s="30">
        <v>9.3423300885464773E-4</v>
      </c>
    </row>
    <row r="67" spans="1:15" s="12" customFormat="1" ht="39.5" thickTop="1" x14ac:dyDescent="0.3">
      <c r="A67" s="85" t="s">
        <v>173</v>
      </c>
      <c r="B67" s="86" t="s">
        <v>174</v>
      </c>
      <c r="C67" s="80">
        <v>10000000000</v>
      </c>
      <c r="D67" s="80"/>
      <c r="E67" s="80"/>
      <c r="F67" s="80">
        <v>10000000000</v>
      </c>
      <c r="G67" s="80">
        <v>10000000000</v>
      </c>
      <c r="H67" s="80"/>
      <c r="I67" s="80"/>
      <c r="J67" s="80"/>
      <c r="K67" s="80"/>
      <c r="L67" s="80"/>
      <c r="M67" s="80"/>
      <c r="N67" s="31">
        <v>0</v>
      </c>
      <c r="O67" s="35">
        <v>0</v>
      </c>
    </row>
    <row r="68" spans="1:15" x14ac:dyDescent="0.3">
      <c r="A68" s="57" t="s">
        <v>108</v>
      </c>
      <c r="B68" s="58" t="s">
        <v>109</v>
      </c>
      <c r="C68" s="59">
        <v>96482174</v>
      </c>
      <c r="D68" s="59">
        <v>0</v>
      </c>
      <c r="E68" s="59">
        <v>0</v>
      </c>
      <c r="F68" s="59">
        <v>96482174</v>
      </c>
      <c r="G68" s="59">
        <v>0</v>
      </c>
      <c r="H68" s="59">
        <v>96482174</v>
      </c>
      <c r="I68" s="59">
        <v>0</v>
      </c>
      <c r="J68" s="59">
        <v>9940086</v>
      </c>
      <c r="K68" s="59">
        <v>9940086</v>
      </c>
      <c r="L68" s="59">
        <v>9940086</v>
      </c>
      <c r="M68" s="59">
        <v>9940086</v>
      </c>
      <c r="N68" s="28">
        <v>0.10302510389121207</v>
      </c>
      <c r="O68" s="40">
        <v>0.10302510389121207</v>
      </c>
    </row>
    <row r="69" spans="1:15" x14ac:dyDescent="0.3">
      <c r="A69" s="57" t="s">
        <v>110</v>
      </c>
      <c r="B69" s="58" t="s">
        <v>111</v>
      </c>
      <c r="C69" s="59">
        <v>29905826</v>
      </c>
      <c r="D69" s="59">
        <v>0</v>
      </c>
      <c r="E69" s="59">
        <v>0</v>
      </c>
      <c r="F69" s="59">
        <v>29905826</v>
      </c>
      <c r="G69" s="59">
        <v>0</v>
      </c>
      <c r="H69" s="59">
        <v>29905826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28">
        <v>0</v>
      </c>
      <c r="O69" s="40">
        <v>0</v>
      </c>
    </row>
    <row r="70" spans="1:15" ht="13.5" thickBot="1" x14ac:dyDescent="0.35">
      <c r="A70" s="60" t="s">
        <v>112</v>
      </c>
      <c r="B70" s="61" t="s">
        <v>113</v>
      </c>
      <c r="C70" s="62">
        <v>513448000</v>
      </c>
      <c r="D70" s="62">
        <v>0</v>
      </c>
      <c r="E70" s="62">
        <v>0</v>
      </c>
      <c r="F70" s="62">
        <v>513448000</v>
      </c>
      <c r="G70" s="62">
        <v>0</v>
      </c>
      <c r="H70" s="62">
        <v>0</v>
      </c>
      <c r="I70" s="62">
        <v>513448000</v>
      </c>
      <c r="J70" s="62">
        <v>0</v>
      </c>
      <c r="K70" s="62">
        <v>0</v>
      </c>
      <c r="L70" s="62">
        <v>0</v>
      </c>
      <c r="M70" s="62">
        <v>0</v>
      </c>
      <c r="N70" s="28">
        <v>0</v>
      </c>
      <c r="O70" s="40">
        <v>0</v>
      </c>
    </row>
    <row r="71" spans="1:15" s="12" customFormat="1" ht="29.25" customHeight="1" thickTop="1" thickBot="1" x14ac:dyDescent="0.35">
      <c r="A71" s="164" t="s">
        <v>175</v>
      </c>
      <c r="B71" s="165"/>
      <c r="C71" s="53">
        <f>SUM(C72:C74)</f>
        <v>196062000</v>
      </c>
      <c r="D71" s="53">
        <f t="shared" ref="D71:M71" si="13">SUM(D72:D74)</f>
        <v>0</v>
      </c>
      <c r="E71" s="53">
        <f t="shared" si="13"/>
        <v>0</v>
      </c>
      <c r="F71" s="53">
        <f t="shared" si="13"/>
        <v>196062000</v>
      </c>
      <c r="G71" s="53">
        <f t="shared" si="13"/>
        <v>0</v>
      </c>
      <c r="H71" s="53">
        <f t="shared" si="13"/>
        <v>0</v>
      </c>
      <c r="I71" s="53">
        <f t="shared" si="13"/>
        <v>196062000</v>
      </c>
      <c r="J71" s="53">
        <f t="shared" si="13"/>
        <v>0</v>
      </c>
      <c r="K71" s="53">
        <f t="shared" si="13"/>
        <v>0</v>
      </c>
      <c r="L71" s="53">
        <f t="shared" si="13"/>
        <v>0</v>
      </c>
      <c r="M71" s="53">
        <f t="shared" si="13"/>
        <v>0</v>
      </c>
      <c r="N71" s="29">
        <v>0</v>
      </c>
      <c r="O71" s="30">
        <v>0</v>
      </c>
    </row>
    <row r="72" spans="1:15" ht="13.5" thickTop="1" x14ac:dyDescent="0.3">
      <c r="A72" s="54" t="s">
        <v>114</v>
      </c>
      <c r="B72" s="55" t="s">
        <v>115</v>
      </c>
      <c r="C72" s="56">
        <v>20367474</v>
      </c>
      <c r="D72" s="56">
        <v>0</v>
      </c>
      <c r="E72" s="56">
        <v>0</v>
      </c>
      <c r="F72" s="56">
        <v>20367474</v>
      </c>
      <c r="G72" s="56">
        <v>0</v>
      </c>
      <c r="H72" s="56">
        <v>0</v>
      </c>
      <c r="I72" s="56">
        <v>20367474</v>
      </c>
      <c r="J72" s="56">
        <v>0</v>
      </c>
      <c r="K72" s="56">
        <v>0</v>
      </c>
      <c r="L72" s="56">
        <v>0</v>
      </c>
      <c r="M72" s="56">
        <v>0</v>
      </c>
      <c r="N72" s="28">
        <v>0</v>
      </c>
      <c r="O72" s="40">
        <v>0</v>
      </c>
    </row>
    <row r="73" spans="1:15" x14ac:dyDescent="0.3">
      <c r="A73" s="57" t="s">
        <v>116</v>
      </c>
      <c r="B73" s="58" t="s">
        <v>117</v>
      </c>
      <c r="C73" s="59">
        <v>2587526</v>
      </c>
      <c r="D73" s="59">
        <v>0</v>
      </c>
      <c r="E73" s="59">
        <v>0</v>
      </c>
      <c r="F73" s="59">
        <v>2587526</v>
      </c>
      <c r="G73" s="59">
        <v>0</v>
      </c>
      <c r="H73" s="59">
        <v>0</v>
      </c>
      <c r="I73" s="59">
        <v>2587526</v>
      </c>
      <c r="J73" s="59">
        <v>0</v>
      </c>
      <c r="K73" s="59">
        <v>0</v>
      </c>
      <c r="L73" s="59">
        <v>0</v>
      </c>
      <c r="M73" s="59">
        <v>0</v>
      </c>
      <c r="N73" s="28">
        <v>0</v>
      </c>
      <c r="O73" s="40">
        <v>0</v>
      </c>
    </row>
    <row r="74" spans="1:15" s="12" customFormat="1" ht="13.5" thickBot="1" x14ac:dyDescent="0.35">
      <c r="A74" s="16" t="s">
        <v>176</v>
      </c>
      <c r="B74" s="23" t="s">
        <v>177</v>
      </c>
      <c r="C74" s="79">
        <v>173107000</v>
      </c>
      <c r="D74" s="79"/>
      <c r="E74" s="79"/>
      <c r="F74" s="79">
        <v>173107000</v>
      </c>
      <c r="G74" s="79"/>
      <c r="H74" s="79"/>
      <c r="I74" s="79">
        <v>173107000</v>
      </c>
      <c r="J74" s="79"/>
      <c r="K74" s="79"/>
      <c r="L74" s="79"/>
      <c r="M74" s="79"/>
      <c r="N74" s="31">
        <v>0</v>
      </c>
      <c r="O74" s="35">
        <v>0</v>
      </c>
    </row>
    <row r="75" spans="1:15" s="12" customFormat="1" ht="21.75" customHeight="1" thickTop="1" thickBot="1" x14ac:dyDescent="0.35">
      <c r="A75" s="164" t="s">
        <v>178</v>
      </c>
      <c r="B75" s="165"/>
      <c r="C75" s="53">
        <f>SUM(C76:C88)</f>
        <v>23100000000</v>
      </c>
      <c r="D75" s="53">
        <f t="shared" ref="D75:M75" si="14">SUM(D76:D88)</f>
        <v>0</v>
      </c>
      <c r="E75" s="53">
        <f t="shared" si="14"/>
        <v>0</v>
      </c>
      <c r="F75" s="53">
        <f t="shared" si="14"/>
        <v>23100000000</v>
      </c>
      <c r="G75" s="53">
        <f t="shared" si="14"/>
        <v>0</v>
      </c>
      <c r="H75" s="53">
        <f t="shared" si="14"/>
        <v>10545876121</v>
      </c>
      <c r="I75" s="53">
        <f t="shared" si="14"/>
        <v>12554123879</v>
      </c>
      <c r="J75" s="53">
        <f t="shared" si="14"/>
        <v>4408439719</v>
      </c>
      <c r="K75" s="53">
        <f t="shared" si="14"/>
        <v>0</v>
      </c>
      <c r="L75" s="53">
        <f t="shared" si="14"/>
        <v>0</v>
      </c>
      <c r="M75" s="53">
        <f t="shared" si="14"/>
        <v>0</v>
      </c>
      <c r="N75" s="29">
        <v>0.19084154627705627</v>
      </c>
      <c r="O75" s="30">
        <v>0</v>
      </c>
    </row>
    <row r="76" spans="1:15" ht="13.5" thickTop="1" x14ac:dyDescent="0.3">
      <c r="A76" s="54" t="s">
        <v>118</v>
      </c>
      <c r="B76" s="55" t="s">
        <v>119</v>
      </c>
      <c r="C76" s="56">
        <v>5716025396</v>
      </c>
      <c r="D76" s="56">
        <v>0</v>
      </c>
      <c r="E76" s="56">
        <v>0</v>
      </c>
      <c r="F76" s="56">
        <v>5716025396</v>
      </c>
      <c r="G76" s="56">
        <v>0</v>
      </c>
      <c r="H76" s="56">
        <v>4498846282</v>
      </c>
      <c r="I76" s="56">
        <v>1217179114</v>
      </c>
      <c r="J76" s="56">
        <v>1944020019</v>
      </c>
      <c r="K76" s="56">
        <v>0</v>
      </c>
      <c r="L76" s="56">
        <v>0</v>
      </c>
      <c r="M76" s="56">
        <v>0</v>
      </c>
      <c r="N76" s="28">
        <v>0.34009996183019059</v>
      </c>
      <c r="O76" s="40">
        <v>0</v>
      </c>
    </row>
    <row r="77" spans="1:15" x14ac:dyDescent="0.3">
      <c r="A77" s="57" t="s">
        <v>120</v>
      </c>
      <c r="B77" s="58" t="s">
        <v>121</v>
      </c>
      <c r="C77" s="59">
        <v>931633113</v>
      </c>
      <c r="D77" s="59">
        <v>0</v>
      </c>
      <c r="E77" s="59">
        <v>0</v>
      </c>
      <c r="F77" s="59">
        <v>931633113</v>
      </c>
      <c r="G77" s="59">
        <v>0</v>
      </c>
      <c r="H77" s="59">
        <v>74778000</v>
      </c>
      <c r="I77" s="59">
        <v>856855113</v>
      </c>
      <c r="J77" s="59">
        <v>74778000</v>
      </c>
      <c r="K77" s="59">
        <v>0</v>
      </c>
      <c r="L77" s="59">
        <v>0</v>
      </c>
      <c r="M77" s="59">
        <v>0</v>
      </c>
      <c r="N77" s="28">
        <v>8.0265502542308201E-2</v>
      </c>
      <c r="O77" s="40">
        <v>0</v>
      </c>
    </row>
    <row r="78" spans="1:15" x14ac:dyDescent="0.3">
      <c r="A78" s="57" t="s">
        <v>122</v>
      </c>
      <c r="B78" s="58" t="s">
        <v>123</v>
      </c>
      <c r="C78" s="59">
        <v>2386130014</v>
      </c>
      <c r="D78" s="59">
        <v>0</v>
      </c>
      <c r="E78" s="59">
        <v>0</v>
      </c>
      <c r="F78" s="59">
        <v>2386130014</v>
      </c>
      <c r="G78" s="59">
        <v>0</v>
      </c>
      <c r="H78" s="59">
        <v>1772461984</v>
      </c>
      <c r="I78" s="59">
        <v>613668030</v>
      </c>
      <c r="J78" s="59">
        <v>795436667</v>
      </c>
      <c r="K78" s="59">
        <v>0</v>
      </c>
      <c r="L78" s="59">
        <v>0</v>
      </c>
      <c r="M78" s="59">
        <v>0</v>
      </c>
      <c r="N78" s="28">
        <v>0.3333584768361243</v>
      </c>
      <c r="O78" s="40">
        <v>0</v>
      </c>
    </row>
    <row r="79" spans="1:15" x14ac:dyDescent="0.3">
      <c r="A79" s="57" t="s">
        <v>124</v>
      </c>
      <c r="B79" s="58" t="s">
        <v>125</v>
      </c>
      <c r="C79" s="59">
        <v>753400000</v>
      </c>
      <c r="D79" s="59">
        <v>0</v>
      </c>
      <c r="E79" s="59">
        <v>0</v>
      </c>
      <c r="F79" s="59">
        <v>753400000</v>
      </c>
      <c r="G79" s="59">
        <v>0</v>
      </c>
      <c r="H79" s="59">
        <v>0</v>
      </c>
      <c r="I79" s="59">
        <v>753400000</v>
      </c>
      <c r="J79" s="59">
        <v>0</v>
      </c>
      <c r="K79" s="59">
        <v>0</v>
      </c>
      <c r="L79" s="59">
        <v>0</v>
      </c>
      <c r="M79" s="59">
        <v>0</v>
      </c>
      <c r="N79" s="28">
        <v>0</v>
      </c>
      <c r="O79" s="40">
        <v>0</v>
      </c>
    </row>
    <row r="80" spans="1:15" x14ac:dyDescent="0.3">
      <c r="A80" s="57" t="s">
        <v>126</v>
      </c>
      <c r="B80" s="58" t="s">
        <v>127</v>
      </c>
      <c r="C80" s="59">
        <v>246600000</v>
      </c>
      <c r="D80" s="59">
        <v>0</v>
      </c>
      <c r="E80" s="59">
        <v>0</v>
      </c>
      <c r="F80" s="59">
        <v>246600000</v>
      </c>
      <c r="G80" s="59">
        <v>0</v>
      </c>
      <c r="H80" s="59">
        <v>71500000</v>
      </c>
      <c r="I80" s="59">
        <v>175100000</v>
      </c>
      <c r="J80" s="59">
        <v>0</v>
      </c>
      <c r="K80" s="59">
        <v>0</v>
      </c>
      <c r="L80" s="59">
        <v>0</v>
      </c>
      <c r="M80" s="59">
        <v>0</v>
      </c>
      <c r="N80" s="28">
        <v>0</v>
      </c>
      <c r="O80" s="40">
        <v>0</v>
      </c>
    </row>
    <row r="81" spans="1:15" x14ac:dyDescent="0.3">
      <c r="A81" s="57" t="s">
        <v>128</v>
      </c>
      <c r="B81" s="58" t="s">
        <v>129</v>
      </c>
      <c r="C81" s="59">
        <v>4791560500</v>
      </c>
      <c r="D81" s="59">
        <v>0</v>
      </c>
      <c r="E81" s="59">
        <v>0</v>
      </c>
      <c r="F81" s="59">
        <v>4791560500</v>
      </c>
      <c r="G81" s="59">
        <v>0</v>
      </c>
      <c r="H81" s="59">
        <v>1517450000</v>
      </c>
      <c r="I81" s="59">
        <v>3274110500</v>
      </c>
      <c r="J81" s="59">
        <v>605533355</v>
      </c>
      <c r="K81" s="59">
        <v>0</v>
      </c>
      <c r="L81" s="59">
        <v>0</v>
      </c>
      <c r="M81" s="59">
        <v>0</v>
      </c>
      <c r="N81" s="28">
        <v>0.12637497846474025</v>
      </c>
      <c r="O81" s="40">
        <v>0</v>
      </c>
    </row>
    <row r="82" spans="1:15" x14ac:dyDescent="0.3">
      <c r="A82" s="57" t="s">
        <v>130</v>
      </c>
      <c r="B82" s="58" t="s">
        <v>131</v>
      </c>
      <c r="C82" s="59">
        <v>902649775</v>
      </c>
      <c r="D82" s="59">
        <v>0</v>
      </c>
      <c r="E82" s="59">
        <v>0</v>
      </c>
      <c r="F82" s="59">
        <v>902649775</v>
      </c>
      <c r="G82" s="59">
        <v>0</v>
      </c>
      <c r="H82" s="59">
        <v>100000000</v>
      </c>
      <c r="I82" s="59">
        <v>802649775</v>
      </c>
      <c r="J82" s="59">
        <v>40500000</v>
      </c>
      <c r="K82" s="59">
        <v>0</v>
      </c>
      <c r="L82" s="59">
        <v>0</v>
      </c>
      <c r="M82" s="59">
        <v>0</v>
      </c>
      <c r="N82" s="28">
        <v>4.4867900177563327E-2</v>
      </c>
      <c r="O82" s="40">
        <v>0</v>
      </c>
    </row>
    <row r="83" spans="1:15" x14ac:dyDescent="0.3">
      <c r="A83" s="57" t="s">
        <v>132</v>
      </c>
      <c r="B83" s="58" t="s">
        <v>133</v>
      </c>
      <c r="C83" s="59">
        <v>1581525016</v>
      </c>
      <c r="D83" s="59">
        <v>0</v>
      </c>
      <c r="E83" s="59">
        <v>0</v>
      </c>
      <c r="F83" s="59">
        <v>1581525016</v>
      </c>
      <c r="G83" s="59">
        <v>0</v>
      </c>
      <c r="H83" s="59">
        <v>713765000</v>
      </c>
      <c r="I83" s="59">
        <v>867760016</v>
      </c>
      <c r="J83" s="59">
        <v>189750000</v>
      </c>
      <c r="K83" s="59">
        <v>0</v>
      </c>
      <c r="L83" s="59">
        <v>0</v>
      </c>
      <c r="M83" s="59">
        <v>0</v>
      </c>
      <c r="N83" s="28">
        <v>0.11997913284983409</v>
      </c>
      <c r="O83" s="40">
        <v>0</v>
      </c>
    </row>
    <row r="84" spans="1:15" x14ac:dyDescent="0.3">
      <c r="A84" s="57" t="s">
        <v>134</v>
      </c>
      <c r="B84" s="58" t="s">
        <v>135</v>
      </c>
      <c r="C84" s="59">
        <v>1148958604</v>
      </c>
      <c r="D84" s="59">
        <v>0</v>
      </c>
      <c r="E84" s="59">
        <v>0</v>
      </c>
      <c r="F84" s="59">
        <v>1148958604</v>
      </c>
      <c r="G84" s="59">
        <v>0</v>
      </c>
      <c r="H84" s="59">
        <v>391700000</v>
      </c>
      <c r="I84" s="59">
        <v>757258604</v>
      </c>
      <c r="J84" s="59">
        <v>96900011</v>
      </c>
      <c r="K84" s="59">
        <v>0</v>
      </c>
      <c r="L84" s="59">
        <v>0</v>
      </c>
      <c r="M84" s="59">
        <v>0</v>
      </c>
      <c r="N84" s="28">
        <v>8.4337251718774722E-2</v>
      </c>
      <c r="O84" s="40">
        <v>0</v>
      </c>
    </row>
    <row r="85" spans="1:15" x14ac:dyDescent="0.3">
      <c r="A85" s="57" t="s">
        <v>136</v>
      </c>
      <c r="B85" s="58" t="s">
        <v>137</v>
      </c>
      <c r="C85" s="59">
        <v>1448192383</v>
      </c>
      <c r="D85" s="59">
        <v>0</v>
      </c>
      <c r="E85" s="59">
        <v>0</v>
      </c>
      <c r="F85" s="59">
        <v>1448192383</v>
      </c>
      <c r="G85" s="59">
        <v>0</v>
      </c>
      <c r="H85" s="59">
        <v>777399855</v>
      </c>
      <c r="I85" s="59">
        <v>670792528</v>
      </c>
      <c r="J85" s="59">
        <v>356946667</v>
      </c>
      <c r="K85" s="59">
        <v>0</v>
      </c>
      <c r="L85" s="59">
        <v>0</v>
      </c>
      <c r="M85" s="59">
        <v>0</v>
      </c>
      <c r="N85" s="28">
        <v>0.2464773818659147</v>
      </c>
      <c r="O85" s="40">
        <v>0</v>
      </c>
    </row>
    <row r="86" spans="1:15" x14ac:dyDescent="0.3">
      <c r="A86" s="57" t="s">
        <v>138</v>
      </c>
      <c r="B86" s="58" t="s">
        <v>139</v>
      </c>
      <c r="C86" s="59">
        <v>563385574</v>
      </c>
      <c r="D86" s="59">
        <v>0</v>
      </c>
      <c r="E86" s="59">
        <v>0</v>
      </c>
      <c r="F86" s="59">
        <v>563385574</v>
      </c>
      <c r="G86" s="59">
        <v>0</v>
      </c>
      <c r="H86" s="59">
        <v>271700000</v>
      </c>
      <c r="I86" s="59">
        <v>291685574</v>
      </c>
      <c r="J86" s="59">
        <v>182600000</v>
      </c>
      <c r="K86" s="59">
        <v>0</v>
      </c>
      <c r="L86" s="59">
        <v>0</v>
      </c>
      <c r="M86" s="59">
        <v>0</v>
      </c>
      <c r="N86" s="28">
        <v>0.32411195534090831</v>
      </c>
      <c r="O86" s="40">
        <v>0</v>
      </c>
    </row>
    <row r="87" spans="1:15" x14ac:dyDescent="0.3">
      <c r="A87" s="57" t="s">
        <v>140</v>
      </c>
      <c r="B87" s="58" t="s">
        <v>141</v>
      </c>
      <c r="C87" s="59">
        <v>2112137225</v>
      </c>
      <c r="D87" s="59">
        <v>0</v>
      </c>
      <c r="E87" s="59">
        <v>0</v>
      </c>
      <c r="F87" s="59">
        <v>2112137225</v>
      </c>
      <c r="G87" s="59">
        <v>0</v>
      </c>
      <c r="H87" s="59">
        <v>122000000</v>
      </c>
      <c r="I87" s="59">
        <v>1990137225</v>
      </c>
      <c r="J87" s="59">
        <v>0</v>
      </c>
      <c r="K87" s="59">
        <v>0</v>
      </c>
      <c r="L87" s="59">
        <v>0</v>
      </c>
      <c r="M87" s="59">
        <v>0</v>
      </c>
      <c r="N87" s="28">
        <v>0</v>
      </c>
      <c r="O87" s="40">
        <v>0</v>
      </c>
    </row>
    <row r="88" spans="1:15" ht="13.5" thickBot="1" x14ac:dyDescent="0.35">
      <c r="A88" s="60" t="s">
        <v>142</v>
      </c>
      <c r="B88" s="61" t="s">
        <v>143</v>
      </c>
      <c r="C88" s="62">
        <v>517802400</v>
      </c>
      <c r="D88" s="62">
        <v>0</v>
      </c>
      <c r="E88" s="62">
        <v>0</v>
      </c>
      <c r="F88" s="62">
        <v>517802400</v>
      </c>
      <c r="G88" s="62">
        <v>0</v>
      </c>
      <c r="H88" s="62">
        <v>234275000</v>
      </c>
      <c r="I88" s="62">
        <v>283527400</v>
      </c>
      <c r="J88" s="62">
        <v>121975000</v>
      </c>
      <c r="K88" s="62">
        <v>0</v>
      </c>
      <c r="L88" s="62">
        <v>0</v>
      </c>
      <c r="M88" s="62">
        <v>0</v>
      </c>
      <c r="N88" s="28">
        <v>0.23556283246273096</v>
      </c>
      <c r="O88" s="40">
        <v>0</v>
      </c>
    </row>
    <row r="89" spans="1:15" s="12" customFormat="1" ht="27" customHeight="1" thickTop="1" thickBot="1" x14ac:dyDescent="0.35">
      <c r="A89" s="164" t="s">
        <v>179</v>
      </c>
      <c r="B89" s="165" t="s">
        <v>1</v>
      </c>
      <c r="C89" s="53">
        <f>+C8+C75</f>
        <v>69298249000</v>
      </c>
      <c r="D89" s="53">
        <f t="shared" ref="D89:M89" si="15">+D8+D75</f>
        <v>446000000</v>
      </c>
      <c r="E89" s="53">
        <f t="shared" si="15"/>
        <v>446000000</v>
      </c>
      <c r="F89" s="53">
        <f t="shared" si="15"/>
        <v>69298249000</v>
      </c>
      <c r="G89" s="53">
        <f t="shared" si="15"/>
        <v>12123437000</v>
      </c>
      <c r="H89" s="53">
        <f t="shared" si="15"/>
        <v>41154853557.400002</v>
      </c>
      <c r="I89" s="53">
        <f t="shared" si="15"/>
        <v>16019958442.6</v>
      </c>
      <c r="J89" s="53">
        <f t="shared" si="15"/>
        <v>14383705126.59</v>
      </c>
      <c r="K89" s="53">
        <f t="shared" si="15"/>
        <v>1750989911.5999999</v>
      </c>
      <c r="L89" s="53">
        <f t="shared" si="15"/>
        <v>1750756051.5999999</v>
      </c>
      <c r="M89" s="53">
        <f t="shared" si="15"/>
        <v>1691621088.5999999</v>
      </c>
      <c r="N89" s="29">
        <v>0.20756231700154501</v>
      </c>
      <c r="O89" s="30">
        <v>2.5267448122679115E-2</v>
      </c>
    </row>
    <row r="90" spans="1:15" ht="13.5" thickTop="1" x14ac:dyDescent="0.3">
      <c r="A90" s="24" t="s">
        <v>180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5" x14ac:dyDescent="0.3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</sheetData>
  <mergeCells count="10">
    <mergeCell ref="A66:B66"/>
    <mergeCell ref="A71:B71"/>
    <mergeCell ref="A75:B75"/>
    <mergeCell ref="A89:B89"/>
    <mergeCell ref="A4:O4"/>
    <mergeCell ref="A5:O5"/>
    <mergeCell ref="A6:O6"/>
    <mergeCell ref="A8:B8"/>
    <mergeCell ref="A9:B9"/>
    <mergeCell ref="A38:B3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6E1A9-9935-4F43-A75C-C337736F7CA3}">
  <dimension ref="A1:R95"/>
  <sheetViews>
    <sheetView workbookViewId="0">
      <pane xSplit="2" ySplit="9" topLeftCell="C82" activePane="bottomRight" state="frozen"/>
      <selection pane="topRight" activeCell="C1" sqref="C1"/>
      <selection pane="bottomLeft" activeCell="A10" sqref="A10"/>
      <selection pane="bottomRight" activeCell="B3" sqref="B3"/>
    </sheetView>
  </sheetViews>
  <sheetFormatPr baseColWidth="10" defaultColWidth="11.453125" defaultRowHeight="13" x14ac:dyDescent="0.3"/>
  <cols>
    <col min="1" max="1" width="21.54296875" style="2" customWidth="1"/>
    <col min="2" max="2" width="27.54296875" style="2" customWidth="1"/>
    <col min="3" max="3" width="18.81640625" style="8" customWidth="1"/>
    <col min="4" max="4" width="16.453125" style="8" bestFit="1" customWidth="1"/>
    <col min="5" max="5" width="14" style="8" bestFit="1" customWidth="1"/>
    <col min="6" max="6" width="14.453125" style="8" bestFit="1" customWidth="1"/>
    <col min="7" max="7" width="15.54296875" style="8" bestFit="1" customWidth="1"/>
    <col min="8" max="8" width="14.453125" style="8" bestFit="1" customWidth="1"/>
    <col min="9" max="9" width="15.26953125" style="8" bestFit="1" customWidth="1"/>
    <col min="10" max="10" width="14.453125" style="8" bestFit="1" customWidth="1"/>
    <col min="11" max="13" width="13.453125" style="8" bestFit="1" customWidth="1"/>
    <col min="14" max="15" width="10" style="28" customWidth="1"/>
    <col min="16" max="16384" width="11.453125" style="2"/>
  </cols>
  <sheetData>
    <row r="1" spans="1:15" x14ac:dyDescent="0.3">
      <c r="A1" s="1" t="s">
        <v>0</v>
      </c>
      <c r="B1" s="1">
        <v>2024</v>
      </c>
      <c r="C1" s="2"/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 x14ac:dyDescent="0.3">
      <c r="A2" s="1" t="s">
        <v>2</v>
      </c>
      <c r="B2" s="1" t="s">
        <v>3</v>
      </c>
      <c r="C2" s="2"/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 x14ac:dyDescent="0.3">
      <c r="A3" s="1" t="s">
        <v>4</v>
      </c>
      <c r="B3" s="160" t="s">
        <v>144</v>
      </c>
      <c r="C3" s="2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</row>
    <row r="4" spans="1:15" x14ac:dyDescent="0.3">
      <c r="A4" s="166" t="s">
        <v>149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x14ac:dyDescent="0.3">
      <c r="A5" s="166" t="s">
        <v>150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1:15" s="6" customFormat="1" ht="13.5" thickBot="1" x14ac:dyDescent="0.35">
      <c r="A6" s="168" t="s">
        <v>183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1:15" s="25" customFormat="1" ht="27.75" customHeight="1" thickTop="1" thickBot="1" x14ac:dyDescent="0.35">
      <c r="A7" s="63" t="s">
        <v>146</v>
      </c>
      <c r="B7" s="64" t="s">
        <v>6</v>
      </c>
      <c r="C7" s="65" t="s">
        <v>7</v>
      </c>
      <c r="D7" s="65" t="s">
        <v>8</v>
      </c>
      <c r="E7" s="65" t="s">
        <v>9</v>
      </c>
      <c r="F7" s="65" t="s">
        <v>10</v>
      </c>
      <c r="G7" s="65" t="s">
        <v>11</v>
      </c>
      <c r="H7" s="65" t="s">
        <v>12</v>
      </c>
      <c r="I7" s="65" t="s">
        <v>13</v>
      </c>
      <c r="J7" s="65" t="s">
        <v>14</v>
      </c>
      <c r="K7" s="65" t="s">
        <v>15</v>
      </c>
      <c r="L7" s="65" t="s">
        <v>16</v>
      </c>
      <c r="M7" s="65" t="s">
        <v>17</v>
      </c>
      <c r="N7" s="29" t="s">
        <v>147</v>
      </c>
      <c r="O7" s="30" t="s">
        <v>148</v>
      </c>
    </row>
    <row r="8" spans="1:15" s="25" customFormat="1" ht="27" customHeight="1" thickTop="1" x14ac:dyDescent="0.3">
      <c r="A8" s="170" t="s">
        <v>151</v>
      </c>
      <c r="B8" s="171"/>
      <c r="C8" s="66">
        <f>+C9+C38+C66+C71</f>
        <v>46198249000</v>
      </c>
      <c r="D8" s="66">
        <f t="shared" ref="D8:M8" si="0">+D9+D38+D66+D71</f>
        <v>451000000</v>
      </c>
      <c r="E8" s="66">
        <f t="shared" si="0"/>
        <v>451000000</v>
      </c>
      <c r="F8" s="66">
        <f t="shared" si="0"/>
        <v>46198249000</v>
      </c>
      <c r="G8" s="66">
        <f t="shared" si="0"/>
        <v>12123437000</v>
      </c>
      <c r="H8" s="66">
        <f t="shared" si="0"/>
        <v>31867822805.400002</v>
      </c>
      <c r="I8" s="66">
        <f t="shared" si="0"/>
        <v>2206989194.5999999</v>
      </c>
      <c r="J8" s="66">
        <f t="shared" si="0"/>
        <v>12072270516.01</v>
      </c>
      <c r="K8" s="66">
        <f t="shared" si="0"/>
        <v>3815743032.52</v>
      </c>
      <c r="L8" s="66">
        <f t="shared" si="0"/>
        <v>3815743032.52</v>
      </c>
      <c r="M8" s="66">
        <f t="shared" si="0"/>
        <v>3800764793.52</v>
      </c>
      <c r="N8" s="49">
        <v>0.26131446055477126</v>
      </c>
      <c r="O8" s="50">
        <v>8.2594970915889035E-2</v>
      </c>
    </row>
    <row r="9" spans="1:15" s="25" customFormat="1" ht="24" customHeight="1" thickBot="1" x14ac:dyDescent="0.35">
      <c r="A9" s="172" t="s">
        <v>152</v>
      </c>
      <c r="B9" s="173"/>
      <c r="C9" s="67">
        <f>+C10</f>
        <v>22346642000</v>
      </c>
      <c r="D9" s="67">
        <f t="shared" ref="D9:M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2774518848</v>
      </c>
      <c r="K9" s="67">
        <f t="shared" si="1"/>
        <v>2774518848</v>
      </c>
      <c r="L9" s="67">
        <f t="shared" si="1"/>
        <v>2774518848</v>
      </c>
      <c r="M9" s="67">
        <f t="shared" si="1"/>
        <v>2774518848</v>
      </c>
      <c r="N9" s="51">
        <v>0.12415820005529242</v>
      </c>
      <c r="O9" s="52">
        <v>0.12415820005529242</v>
      </c>
    </row>
    <row r="10" spans="1:15" s="12" customFormat="1" ht="26.25" customHeight="1" thickTop="1" x14ac:dyDescent="0.3">
      <c r="A10" s="34" t="s">
        <v>153</v>
      </c>
      <c r="B10" s="14" t="s">
        <v>154</v>
      </c>
      <c r="C10" s="13">
        <f>+C11+C21+C31+C37</f>
        <v>22346642000</v>
      </c>
      <c r="D10" s="13">
        <f t="shared" ref="D10:M10" si="2">+D11+D21+D31+D37</f>
        <v>0</v>
      </c>
      <c r="E10" s="13">
        <f t="shared" si="2"/>
        <v>0</v>
      </c>
      <c r="F10" s="13">
        <f t="shared" si="2"/>
        <v>22346642000</v>
      </c>
      <c r="G10" s="13">
        <f t="shared" si="2"/>
        <v>2123437000</v>
      </c>
      <c r="H10" s="13">
        <f t="shared" si="2"/>
        <v>20223205000</v>
      </c>
      <c r="I10" s="13">
        <f t="shared" si="2"/>
        <v>0</v>
      </c>
      <c r="J10" s="13">
        <f t="shared" si="2"/>
        <v>2774518848</v>
      </c>
      <c r="K10" s="13">
        <f t="shared" si="2"/>
        <v>2774518848</v>
      </c>
      <c r="L10" s="13">
        <f t="shared" si="2"/>
        <v>2774518848</v>
      </c>
      <c r="M10" s="13">
        <f t="shared" si="2"/>
        <v>2774518848</v>
      </c>
      <c r="N10" s="31">
        <v>0.12415820005529242</v>
      </c>
      <c r="O10" s="35">
        <v>0.12415820005529242</v>
      </c>
    </row>
    <row r="11" spans="1:15" s="12" customFormat="1" ht="17.25" customHeight="1" x14ac:dyDescent="0.3">
      <c r="A11" s="36" t="s">
        <v>155</v>
      </c>
      <c r="B11" s="15" t="s">
        <v>156</v>
      </c>
      <c r="C11" s="9">
        <f>+C12</f>
        <v>13917767000</v>
      </c>
      <c r="D11" s="9">
        <f t="shared" ref="D11:M11" si="3">+D12</f>
        <v>0</v>
      </c>
      <c r="E11" s="9">
        <f t="shared" si="3"/>
        <v>0</v>
      </c>
      <c r="F11" s="9">
        <f t="shared" si="3"/>
        <v>13917767000</v>
      </c>
      <c r="G11" s="9">
        <f t="shared" si="3"/>
        <v>0</v>
      </c>
      <c r="H11" s="9">
        <f t="shared" si="3"/>
        <v>13917767000</v>
      </c>
      <c r="I11" s="9">
        <f t="shared" si="3"/>
        <v>0</v>
      </c>
      <c r="J11" s="9">
        <f t="shared" si="3"/>
        <v>1843492502</v>
      </c>
      <c r="K11" s="9">
        <f t="shared" si="3"/>
        <v>1843492502</v>
      </c>
      <c r="L11" s="9">
        <f t="shared" si="3"/>
        <v>1843492502</v>
      </c>
      <c r="M11" s="9">
        <f t="shared" si="3"/>
        <v>1843492502</v>
      </c>
      <c r="N11" s="31">
        <v>0.13245605433687746</v>
      </c>
      <c r="O11" s="35">
        <v>0.13245605433687746</v>
      </c>
    </row>
    <row r="12" spans="1:15" s="12" customFormat="1" ht="18" customHeight="1" x14ac:dyDescent="0.3">
      <c r="A12" s="36" t="s">
        <v>157</v>
      </c>
      <c r="B12" s="15" t="s">
        <v>158</v>
      </c>
      <c r="C12" s="9">
        <f>SUM(C13:C20)</f>
        <v>13917767000</v>
      </c>
      <c r="D12" s="9">
        <f t="shared" ref="D12:M12" si="4">SUM(D13:D20)</f>
        <v>0</v>
      </c>
      <c r="E12" s="9">
        <f t="shared" si="4"/>
        <v>0</v>
      </c>
      <c r="F12" s="9">
        <f t="shared" si="4"/>
        <v>13917767000</v>
      </c>
      <c r="G12" s="9">
        <f t="shared" si="4"/>
        <v>0</v>
      </c>
      <c r="H12" s="9">
        <f t="shared" si="4"/>
        <v>13917767000</v>
      </c>
      <c r="I12" s="9">
        <f t="shared" si="4"/>
        <v>0</v>
      </c>
      <c r="J12" s="9">
        <f t="shared" si="4"/>
        <v>1843492502</v>
      </c>
      <c r="K12" s="9">
        <f t="shared" si="4"/>
        <v>1843492502</v>
      </c>
      <c r="L12" s="9">
        <f t="shared" si="4"/>
        <v>1843492502</v>
      </c>
      <c r="M12" s="9">
        <f t="shared" si="4"/>
        <v>1843492502</v>
      </c>
      <c r="N12" s="31">
        <v>0.13245605433687746</v>
      </c>
      <c r="O12" s="35">
        <v>0.13245605433687746</v>
      </c>
    </row>
    <row r="13" spans="1:15" x14ac:dyDescent="0.3">
      <c r="A13" s="39" t="s">
        <v>18</v>
      </c>
      <c r="B13" s="3" t="s">
        <v>19</v>
      </c>
      <c r="C13" s="10">
        <v>10325944722</v>
      </c>
      <c r="D13" s="10">
        <v>0</v>
      </c>
      <c r="E13" s="10">
        <v>0</v>
      </c>
      <c r="F13" s="10">
        <v>10325944722</v>
      </c>
      <c r="G13" s="10">
        <v>0</v>
      </c>
      <c r="H13" s="10">
        <v>10325944722</v>
      </c>
      <c r="I13" s="10">
        <v>0</v>
      </c>
      <c r="J13" s="10">
        <v>1595098513</v>
      </c>
      <c r="K13" s="10">
        <v>1595098513</v>
      </c>
      <c r="L13" s="10">
        <v>1595098513</v>
      </c>
      <c r="M13" s="10">
        <v>1595098513</v>
      </c>
      <c r="N13" s="28">
        <v>0.15447482588218334</v>
      </c>
      <c r="O13" s="40">
        <v>0.15447482588218334</v>
      </c>
    </row>
    <row r="14" spans="1:15" x14ac:dyDescent="0.3">
      <c r="A14" s="39" t="s">
        <v>20</v>
      </c>
      <c r="B14" s="3" t="s">
        <v>21</v>
      </c>
      <c r="C14" s="10">
        <v>863937445</v>
      </c>
      <c r="D14" s="10">
        <v>0</v>
      </c>
      <c r="E14" s="10">
        <v>0</v>
      </c>
      <c r="F14" s="10">
        <v>863937445</v>
      </c>
      <c r="G14" s="10">
        <v>0</v>
      </c>
      <c r="H14" s="10">
        <v>863937445</v>
      </c>
      <c r="I14" s="10">
        <v>0</v>
      </c>
      <c r="J14" s="10">
        <v>109627008</v>
      </c>
      <c r="K14" s="10">
        <v>109627008</v>
      </c>
      <c r="L14" s="10">
        <v>109627008</v>
      </c>
      <c r="M14" s="10">
        <v>109627008</v>
      </c>
      <c r="N14" s="28">
        <v>0.12689229831912194</v>
      </c>
      <c r="O14" s="40">
        <v>0.12689229831912194</v>
      </c>
    </row>
    <row r="15" spans="1:15" x14ac:dyDescent="0.3">
      <c r="A15" s="39" t="s">
        <v>22</v>
      </c>
      <c r="B15" s="3" t="s">
        <v>23</v>
      </c>
      <c r="C15" s="10">
        <v>18559635</v>
      </c>
      <c r="D15" s="10">
        <v>0</v>
      </c>
      <c r="E15" s="10">
        <v>0</v>
      </c>
      <c r="F15" s="10">
        <v>18559635</v>
      </c>
      <c r="G15" s="10">
        <v>0</v>
      </c>
      <c r="H15" s="10">
        <v>18559635</v>
      </c>
      <c r="I15" s="10">
        <v>0</v>
      </c>
      <c r="J15" s="10">
        <v>2782281</v>
      </c>
      <c r="K15" s="10">
        <v>2782281</v>
      </c>
      <c r="L15" s="10">
        <v>2782281</v>
      </c>
      <c r="M15" s="10">
        <v>2782281</v>
      </c>
      <c r="N15" s="28">
        <v>0.14991032959430506</v>
      </c>
      <c r="O15" s="40">
        <v>0.14991032959430506</v>
      </c>
    </row>
    <row r="16" spans="1:15" x14ac:dyDescent="0.3">
      <c r="A16" s="39" t="s">
        <v>24</v>
      </c>
      <c r="B16" s="3" t="s">
        <v>25</v>
      </c>
      <c r="C16" s="10">
        <v>557090750</v>
      </c>
      <c r="D16" s="10">
        <v>0</v>
      </c>
      <c r="E16" s="10">
        <v>0</v>
      </c>
      <c r="F16" s="10">
        <v>557090750</v>
      </c>
      <c r="G16" s="10">
        <v>0</v>
      </c>
      <c r="H16" s="10">
        <v>557090750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8">
        <v>0</v>
      </c>
      <c r="O16" s="40">
        <v>0</v>
      </c>
    </row>
    <row r="17" spans="1:15" x14ac:dyDescent="0.3">
      <c r="A17" s="39" t="s">
        <v>26</v>
      </c>
      <c r="B17" s="3" t="s">
        <v>27</v>
      </c>
      <c r="C17" s="10">
        <v>360644919</v>
      </c>
      <c r="D17" s="10">
        <v>0</v>
      </c>
      <c r="E17" s="10">
        <v>0</v>
      </c>
      <c r="F17" s="10">
        <v>360644919</v>
      </c>
      <c r="G17" s="10">
        <v>0</v>
      </c>
      <c r="H17" s="10">
        <v>360644919</v>
      </c>
      <c r="I17" s="10">
        <v>0</v>
      </c>
      <c r="J17" s="10">
        <v>93793646</v>
      </c>
      <c r="K17" s="10">
        <v>93793646</v>
      </c>
      <c r="L17" s="10">
        <v>93793646</v>
      </c>
      <c r="M17" s="10">
        <v>93793646</v>
      </c>
      <c r="N17" s="28">
        <v>0.26007200173531353</v>
      </c>
      <c r="O17" s="40">
        <v>0.26007200173531353</v>
      </c>
    </row>
    <row r="18" spans="1:15" x14ac:dyDescent="0.3">
      <c r="A18" s="39" t="s">
        <v>28</v>
      </c>
      <c r="B18" s="3" t="s">
        <v>29</v>
      </c>
      <c r="C18" s="10">
        <v>84174125</v>
      </c>
      <c r="D18" s="10">
        <v>0</v>
      </c>
      <c r="E18" s="10">
        <v>0</v>
      </c>
      <c r="F18" s="10">
        <v>84174125</v>
      </c>
      <c r="G18" s="10">
        <v>0</v>
      </c>
      <c r="H18" s="10">
        <v>84174125</v>
      </c>
      <c r="I18" s="10">
        <v>0</v>
      </c>
      <c r="J18" s="10">
        <v>3644892</v>
      </c>
      <c r="K18" s="10">
        <v>3644892</v>
      </c>
      <c r="L18" s="10">
        <v>3644892</v>
      </c>
      <c r="M18" s="10">
        <v>3644892</v>
      </c>
      <c r="N18" s="28">
        <v>4.3301810384129329E-2</v>
      </c>
      <c r="O18" s="40">
        <v>4.3301810384129329E-2</v>
      </c>
    </row>
    <row r="19" spans="1:15" x14ac:dyDescent="0.3">
      <c r="A19" s="39" t="s">
        <v>30</v>
      </c>
      <c r="B19" s="3" t="s">
        <v>31</v>
      </c>
      <c r="C19" s="10">
        <v>1137856367</v>
      </c>
      <c r="D19" s="10">
        <v>0</v>
      </c>
      <c r="E19" s="10">
        <v>0</v>
      </c>
      <c r="F19" s="10">
        <v>1137856367</v>
      </c>
      <c r="G19" s="10">
        <v>0</v>
      </c>
      <c r="H19" s="10">
        <v>1137856367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28">
        <v>0</v>
      </c>
      <c r="O19" s="40">
        <v>0</v>
      </c>
    </row>
    <row r="20" spans="1:15" x14ac:dyDescent="0.3">
      <c r="A20" s="39" t="s">
        <v>32</v>
      </c>
      <c r="B20" s="3" t="s">
        <v>33</v>
      </c>
      <c r="C20" s="10">
        <v>569559037</v>
      </c>
      <c r="D20" s="10">
        <v>0</v>
      </c>
      <c r="E20" s="10">
        <v>0</v>
      </c>
      <c r="F20" s="10">
        <v>569559037</v>
      </c>
      <c r="G20" s="10">
        <v>0</v>
      </c>
      <c r="H20" s="10">
        <v>569559037</v>
      </c>
      <c r="I20" s="10">
        <v>0</v>
      </c>
      <c r="J20" s="10">
        <v>38546162</v>
      </c>
      <c r="K20" s="10">
        <v>38546162</v>
      </c>
      <c r="L20" s="10">
        <v>38546162</v>
      </c>
      <c r="M20" s="10">
        <v>38546162</v>
      </c>
      <c r="N20" s="28">
        <v>6.76772020035563E-2</v>
      </c>
      <c r="O20" s="40">
        <v>6.76772020035563E-2</v>
      </c>
    </row>
    <row r="21" spans="1:15" s="12" customFormat="1" ht="26" x14ac:dyDescent="0.3">
      <c r="A21" s="37" t="s">
        <v>159</v>
      </c>
      <c r="B21" s="26" t="s">
        <v>160</v>
      </c>
      <c r="C21" s="11">
        <f>SUM(C22:C30)</f>
        <v>5031377000</v>
      </c>
      <c r="D21" s="11">
        <f t="shared" ref="D21:M21" si="5">SUM(D22:D30)</f>
        <v>0</v>
      </c>
      <c r="E21" s="11">
        <f t="shared" si="5"/>
        <v>0</v>
      </c>
      <c r="F21" s="11">
        <f t="shared" si="5"/>
        <v>5031377000</v>
      </c>
      <c r="G21" s="11">
        <f t="shared" si="5"/>
        <v>0</v>
      </c>
      <c r="H21" s="11">
        <f t="shared" si="5"/>
        <v>5031377000</v>
      </c>
      <c r="I21" s="11">
        <f t="shared" si="5"/>
        <v>0</v>
      </c>
      <c r="J21" s="11">
        <f t="shared" si="5"/>
        <v>807362864</v>
      </c>
      <c r="K21" s="11">
        <f t="shared" si="5"/>
        <v>807362864</v>
      </c>
      <c r="L21" s="11">
        <f t="shared" si="5"/>
        <v>807362864</v>
      </c>
      <c r="M21" s="11">
        <f t="shared" si="5"/>
        <v>807362864</v>
      </c>
      <c r="N21" s="31">
        <v>0.16046558705499508</v>
      </c>
      <c r="O21" s="35">
        <v>0.16046558705499508</v>
      </c>
    </row>
    <row r="22" spans="1:15" x14ac:dyDescent="0.3">
      <c r="A22" s="39" t="s">
        <v>34</v>
      </c>
      <c r="B22" s="3" t="s">
        <v>35</v>
      </c>
      <c r="C22" s="10">
        <v>1511502020</v>
      </c>
      <c r="D22" s="10">
        <v>0</v>
      </c>
      <c r="E22" s="10">
        <v>0</v>
      </c>
      <c r="F22" s="10">
        <v>1511502020</v>
      </c>
      <c r="G22" s="10">
        <v>0</v>
      </c>
      <c r="H22" s="10">
        <v>1511502020</v>
      </c>
      <c r="I22" s="10">
        <v>0</v>
      </c>
      <c r="J22" s="10">
        <v>248076638</v>
      </c>
      <c r="K22" s="10">
        <v>248076638</v>
      </c>
      <c r="L22" s="10">
        <v>248076638</v>
      </c>
      <c r="M22" s="10">
        <v>248076638</v>
      </c>
      <c r="N22" s="28">
        <v>0.16412590570007971</v>
      </c>
      <c r="O22" s="40">
        <v>0.16412590570007971</v>
      </c>
    </row>
    <row r="23" spans="1:15" x14ac:dyDescent="0.3">
      <c r="A23" s="39" t="s">
        <v>36</v>
      </c>
      <c r="B23" s="3" t="s">
        <v>37</v>
      </c>
      <c r="C23" s="10">
        <v>1077259718</v>
      </c>
      <c r="D23" s="10">
        <v>0</v>
      </c>
      <c r="E23" s="10">
        <v>0</v>
      </c>
      <c r="F23" s="10">
        <v>1077259718</v>
      </c>
      <c r="G23" s="10">
        <v>0</v>
      </c>
      <c r="H23" s="10">
        <v>1077259718</v>
      </c>
      <c r="I23" s="10">
        <v>0</v>
      </c>
      <c r="J23" s="10">
        <v>176192294</v>
      </c>
      <c r="K23" s="10">
        <v>176192294</v>
      </c>
      <c r="L23" s="10">
        <v>176192294</v>
      </c>
      <c r="M23" s="10">
        <v>176192294</v>
      </c>
      <c r="N23" s="28">
        <v>0.16355600330727302</v>
      </c>
      <c r="O23" s="40">
        <v>0.16355600330727302</v>
      </c>
    </row>
    <row r="24" spans="1:15" x14ac:dyDescent="0.3">
      <c r="A24" s="39" t="s">
        <v>38</v>
      </c>
      <c r="B24" s="3" t="s">
        <v>39</v>
      </c>
      <c r="C24" s="10">
        <v>1198298224</v>
      </c>
      <c r="D24" s="10">
        <v>0</v>
      </c>
      <c r="E24" s="10">
        <v>0</v>
      </c>
      <c r="F24" s="10">
        <v>1198298224</v>
      </c>
      <c r="G24" s="10">
        <v>0</v>
      </c>
      <c r="H24" s="10">
        <v>1198298224</v>
      </c>
      <c r="I24" s="10">
        <v>0</v>
      </c>
      <c r="J24" s="10">
        <v>203244432</v>
      </c>
      <c r="K24" s="10">
        <v>203244432</v>
      </c>
      <c r="L24" s="10">
        <v>203244432</v>
      </c>
      <c r="M24" s="10">
        <v>203244432</v>
      </c>
      <c r="N24" s="28">
        <v>0.16961089312271233</v>
      </c>
      <c r="O24" s="40">
        <v>0.16961089312271233</v>
      </c>
    </row>
    <row r="25" spans="1:15" x14ac:dyDescent="0.3">
      <c r="A25" s="39" t="s">
        <v>40</v>
      </c>
      <c r="B25" s="3" t="s">
        <v>41</v>
      </c>
      <c r="C25" s="10">
        <v>517886182</v>
      </c>
      <c r="D25" s="10">
        <v>0</v>
      </c>
      <c r="E25" s="10">
        <v>0</v>
      </c>
      <c r="F25" s="10">
        <v>517886182</v>
      </c>
      <c r="G25" s="10">
        <v>0</v>
      </c>
      <c r="H25" s="10">
        <v>517886182</v>
      </c>
      <c r="I25" s="10">
        <v>0</v>
      </c>
      <c r="J25" s="10">
        <v>75301100</v>
      </c>
      <c r="K25" s="10">
        <v>75301100</v>
      </c>
      <c r="L25" s="10">
        <v>75301100</v>
      </c>
      <c r="M25" s="10">
        <v>75301100</v>
      </c>
      <c r="N25" s="28">
        <v>0.1454008672507891</v>
      </c>
      <c r="O25" s="40">
        <v>0.1454008672507891</v>
      </c>
    </row>
    <row r="26" spans="1:15" x14ac:dyDescent="0.3">
      <c r="A26" s="39" t="s">
        <v>42</v>
      </c>
      <c r="B26" s="3" t="s">
        <v>43</v>
      </c>
      <c r="C26" s="10">
        <v>73963499</v>
      </c>
      <c r="D26" s="10">
        <v>0</v>
      </c>
      <c r="E26" s="10">
        <v>0</v>
      </c>
      <c r="F26" s="10">
        <v>73963499</v>
      </c>
      <c r="G26" s="10">
        <v>0</v>
      </c>
      <c r="H26" s="10">
        <v>73963499</v>
      </c>
      <c r="I26" s="10">
        <v>0</v>
      </c>
      <c r="J26" s="10">
        <v>10387000</v>
      </c>
      <c r="K26" s="10">
        <v>10387000</v>
      </c>
      <c r="L26" s="10">
        <v>10387000</v>
      </c>
      <c r="M26" s="10">
        <v>10387000</v>
      </c>
      <c r="N26" s="28">
        <v>0.14043413495080864</v>
      </c>
      <c r="O26" s="40">
        <v>0.14043413495080864</v>
      </c>
    </row>
    <row r="27" spans="1:15" x14ac:dyDescent="0.3">
      <c r="A27" s="39" t="s">
        <v>44</v>
      </c>
      <c r="B27" s="3" t="s">
        <v>45</v>
      </c>
      <c r="C27" s="10">
        <v>388584015</v>
      </c>
      <c r="D27" s="10">
        <v>0</v>
      </c>
      <c r="E27" s="10">
        <v>0</v>
      </c>
      <c r="F27" s="10">
        <v>388584015</v>
      </c>
      <c r="G27" s="10">
        <v>0</v>
      </c>
      <c r="H27" s="10">
        <v>388584015</v>
      </c>
      <c r="I27" s="10">
        <v>0</v>
      </c>
      <c r="J27" s="10">
        <v>56478000</v>
      </c>
      <c r="K27" s="10">
        <v>56478000</v>
      </c>
      <c r="L27" s="10">
        <v>56478000</v>
      </c>
      <c r="M27" s="10">
        <v>56478000</v>
      </c>
      <c r="N27" s="28">
        <v>0.14534308623065723</v>
      </c>
      <c r="O27" s="40">
        <v>0.14534308623065723</v>
      </c>
    </row>
    <row r="28" spans="1:15" x14ac:dyDescent="0.3">
      <c r="A28" s="39" t="s">
        <v>46</v>
      </c>
      <c r="B28" s="3" t="s">
        <v>47</v>
      </c>
      <c r="C28" s="10">
        <v>68520815</v>
      </c>
      <c r="D28" s="10">
        <v>0</v>
      </c>
      <c r="E28" s="10">
        <v>0</v>
      </c>
      <c r="F28" s="10">
        <v>68520815</v>
      </c>
      <c r="G28" s="10">
        <v>0</v>
      </c>
      <c r="H28" s="10">
        <v>68520815</v>
      </c>
      <c r="I28" s="10">
        <v>0</v>
      </c>
      <c r="J28" s="10">
        <v>9424600</v>
      </c>
      <c r="K28" s="10">
        <v>9424600</v>
      </c>
      <c r="L28" s="10">
        <v>9424600</v>
      </c>
      <c r="M28" s="10">
        <v>9424600</v>
      </c>
      <c r="N28" s="28">
        <v>0.13754360627496914</v>
      </c>
      <c r="O28" s="40">
        <v>0.13754360627496914</v>
      </c>
    </row>
    <row r="29" spans="1:15" x14ac:dyDescent="0.3">
      <c r="A29" s="39" t="s">
        <v>48</v>
      </c>
      <c r="B29" s="3" t="s">
        <v>49</v>
      </c>
      <c r="C29" s="10">
        <v>65992873</v>
      </c>
      <c r="D29" s="10">
        <v>0</v>
      </c>
      <c r="E29" s="10">
        <v>0</v>
      </c>
      <c r="F29" s="10">
        <v>65992873</v>
      </c>
      <c r="G29" s="10">
        <v>0</v>
      </c>
      <c r="H29" s="10">
        <v>65992873</v>
      </c>
      <c r="I29" s="10">
        <v>0</v>
      </c>
      <c r="J29" s="10">
        <v>9424600</v>
      </c>
      <c r="K29" s="10">
        <v>9424600</v>
      </c>
      <c r="L29" s="10">
        <v>9424600</v>
      </c>
      <c r="M29" s="10">
        <v>9424600</v>
      </c>
      <c r="N29" s="28">
        <v>0.14281239127140291</v>
      </c>
      <c r="O29" s="40">
        <v>0.14281239127140291</v>
      </c>
    </row>
    <row r="30" spans="1:15" x14ac:dyDescent="0.3">
      <c r="A30" s="39" t="s">
        <v>50</v>
      </c>
      <c r="B30" s="3" t="s">
        <v>51</v>
      </c>
      <c r="C30" s="10">
        <v>129369654</v>
      </c>
      <c r="D30" s="10">
        <v>0</v>
      </c>
      <c r="E30" s="10">
        <v>0</v>
      </c>
      <c r="F30" s="10">
        <v>129369654</v>
      </c>
      <c r="G30" s="10">
        <v>0</v>
      </c>
      <c r="H30" s="10">
        <v>129369654</v>
      </c>
      <c r="I30" s="10">
        <v>0</v>
      </c>
      <c r="J30" s="10">
        <v>18834200</v>
      </c>
      <c r="K30" s="10">
        <v>18834200</v>
      </c>
      <c r="L30" s="10">
        <v>18834200</v>
      </c>
      <c r="M30" s="10">
        <v>18834200</v>
      </c>
      <c r="N30" s="28">
        <v>0.14558437328741716</v>
      </c>
      <c r="O30" s="40">
        <v>0.14558437328741716</v>
      </c>
    </row>
    <row r="31" spans="1:15" s="12" customFormat="1" ht="39" x14ac:dyDescent="0.3">
      <c r="A31" s="36" t="s">
        <v>161</v>
      </c>
      <c r="B31" s="15" t="s">
        <v>162</v>
      </c>
      <c r="C31" s="11">
        <f>SUM(C32:C36)</f>
        <v>1274061000</v>
      </c>
      <c r="D31" s="11">
        <f t="shared" ref="D31:M31" si="6">SUM(D32:D36)</f>
        <v>0</v>
      </c>
      <c r="E31" s="11">
        <f t="shared" si="6"/>
        <v>0</v>
      </c>
      <c r="F31" s="11">
        <f t="shared" si="6"/>
        <v>1274061000</v>
      </c>
      <c r="G31" s="11">
        <f t="shared" si="6"/>
        <v>0</v>
      </c>
      <c r="H31" s="11">
        <f t="shared" si="6"/>
        <v>1274061000</v>
      </c>
      <c r="I31" s="11">
        <f t="shared" si="6"/>
        <v>0</v>
      </c>
      <c r="J31" s="11">
        <f t="shared" si="6"/>
        <v>123663482</v>
      </c>
      <c r="K31" s="11">
        <f t="shared" si="6"/>
        <v>123663482</v>
      </c>
      <c r="L31" s="11">
        <f t="shared" si="6"/>
        <v>123663482</v>
      </c>
      <c r="M31" s="11">
        <f t="shared" si="6"/>
        <v>123663482</v>
      </c>
      <c r="N31" s="31">
        <v>9.7062449914093601E-2</v>
      </c>
      <c r="O31" s="35">
        <v>9.7062449914093601E-2</v>
      </c>
    </row>
    <row r="32" spans="1:15" x14ac:dyDescent="0.3">
      <c r="A32" s="39" t="s">
        <v>52</v>
      </c>
      <c r="B32" s="3" t="s">
        <v>53</v>
      </c>
      <c r="C32" s="10">
        <v>674338261</v>
      </c>
      <c r="D32" s="10">
        <v>0</v>
      </c>
      <c r="E32" s="10">
        <v>0</v>
      </c>
      <c r="F32" s="10">
        <v>674338261</v>
      </c>
      <c r="G32" s="10">
        <v>0</v>
      </c>
      <c r="H32" s="10">
        <v>674338261</v>
      </c>
      <c r="I32" s="10">
        <v>0</v>
      </c>
      <c r="J32" s="10">
        <v>58623104</v>
      </c>
      <c r="K32" s="10">
        <v>58623104</v>
      </c>
      <c r="L32" s="10">
        <v>58623104</v>
      </c>
      <c r="M32" s="10">
        <v>58623104</v>
      </c>
      <c r="N32" s="28">
        <v>8.6934269328075395E-2</v>
      </c>
      <c r="O32" s="40">
        <v>8.6934269328075395E-2</v>
      </c>
    </row>
    <row r="33" spans="1:15" x14ac:dyDescent="0.3">
      <c r="A33" s="39" t="s">
        <v>54</v>
      </c>
      <c r="B33" s="3" t="s">
        <v>55</v>
      </c>
      <c r="C33" s="10">
        <v>135282879</v>
      </c>
      <c r="D33" s="10">
        <v>0</v>
      </c>
      <c r="E33" s="10">
        <v>0</v>
      </c>
      <c r="F33" s="10">
        <v>135282879</v>
      </c>
      <c r="G33" s="10">
        <v>0</v>
      </c>
      <c r="H33" s="10">
        <v>135282879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8">
        <v>0</v>
      </c>
      <c r="O33" s="40">
        <v>0</v>
      </c>
    </row>
    <row r="34" spans="1:15" x14ac:dyDescent="0.3">
      <c r="A34" s="39" t="s">
        <v>56</v>
      </c>
      <c r="B34" s="3" t="s">
        <v>57</v>
      </c>
      <c r="C34" s="10">
        <v>61655696</v>
      </c>
      <c r="D34" s="10">
        <v>0</v>
      </c>
      <c r="E34" s="10">
        <v>0</v>
      </c>
      <c r="F34" s="10">
        <v>61655696</v>
      </c>
      <c r="G34" s="10">
        <v>0</v>
      </c>
      <c r="H34" s="10">
        <v>61655696</v>
      </c>
      <c r="I34" s="10">
        <v>0</v>
      </c>
      <c r="J34" s="10">
        <v>4758952</v>
      </c>
      <c r="K34" s="10">
        <v>4758952</v>
      </c>
      <c r="L34" s="10">
        <v>4758952</v>
      </c>
      <c r="M34" s="10">
        <v>4758952</v>
      </c>
      <c r="N34" s="28">
        <v>7.7185926179472536E-2</v>
      </c>
      <c r="O34" s="40">
        <v>7.7185926179472536E-2</v>
      </c>
    </row>
    <row r="35" spans="1:15" x14ac:dyDescent="0.3">
      <c r="A35" s="39" t="s">
        <v>58</v>
      </c>
      <c r="B35" s="3" t="s">
        <v>59</v>
      </c>
      <c r="C35" s="10">
        <v>293448829</v>
      </c>
      <c r="D35" s="10">
        <v>0</v>
      </c>
      <c r="E35" s="10">
        <v>0</v>
      </c>
      <c r="F35" s="10">
        <v>293448829</v>
      </c>
      <c r="G35" s="10">
        <v>0</v>
      </c>
      <c r="H35" s="10">
        <v>293448829</v>
      </c>
      <c r="I35" s="10">
        <v>0</v>
      </c>
      <c r="J35" s="10">
        <v>41435386</v>
      </c>
      <c r="K35" s="10">
        <v>41435386</v>
      </c>
      <c r="L35" s="10">
        <v>41435386</v>
      </c>
      <c r="M35" s="10">
        <v>41435386</v>
      </c>
      <c r="N35" s="28">
        <v>0.14120140176125903</v>
      </c>
      <c r="O35" s="40">
        <v>0.14120140176125903</v>
      </c>
    </row>
    <row r="36" spans="1:15" x14ac:dyDescent="0.3">
      <c r="A36" s="39" t="s">
        <v>60</v>
      </c>
      <c r="B36" s="3" t="s">
        <v>61</v>
      </c>
      <c r="C36" s="10">
        <v>109335335</v>
      </c>
      <c r="D36" s="10">
        <v>0</v>
      </c>
      <c r="E36" s="10">
        <v>0</v>
      </c>
      <c r="F36" s="10">
        <v>109335335</v>
      </c>
      <c r="G36" s="10">
        <v>0</v>
      </c>
      <c r="H36" s="10">
        <v>109335335</v>
      </c>
      <c r="I36" s="10">
        <v>0</v>
      </c>
      <c r="J36" s="10">
        <v>18846040</v>
      </c>
      <c r="K36" s="10">
        <v>18846040</v>
      </c>
      <c r="L36" s="10">
        <v>18846040</v>
      </c>
      <c r="M36" s="10">
        <v>18846040</v>
      </c>
      <c r="N36" s="28">
        <v>0.17236916135117708</v>
      </c>
      <c r="O36" s="40">
        <v>0.17236916135117708</v>
      </c>
    </row>
    <row r="37" spans="1:15" s="12" customFormat="1" ht="39.5" thickBot="1" x14ac:dyDescent="0.35">
      <c r="A37" s="16" t="s">
        <v>163</v>
      </c>
      <c r="B37" s="17" t="s">
        <v>164</v>
      </c>
      <c r="C37" s="45">
        <v>2123437000</v>
      </c>
      <c r="D37" s="45"/>
      <c r="E37" s="45"/>
      <c r="F37" s="45">
        <v>2123437000</v>
      </c>
      <c r="G37" s="45">
        <v>2123437000</v>
      </c>
      <c r="H37" s="45"/>
      <c r="I37" s="45"/>
      <c r="J37" s="45"/>
      <c r="K37" s="45"/>
      <c r="L37" s="45"/>
      <c r="M37" s="45"/>
      <c r="N37" s="31">
        <v>0</v>
      </c>
      <c r="O37" s="35">
        <v>0</v>
      </c>
    </row>
    <row r="38" spans="1:15" s="12" customFormat="1" ht="24" customHeight="1" thickTop="1" thickBot="1" x14ac:dyDescent="0.35">
      <c r="A38" s="164" t="s">
        <v>165</v>
      </c>
      <c r="B38" s="165"/>
      <c r="C38" s="53">
        <f>+C39+C48</f>
        <v>13015709000</v>
      </c>
      <c r="D38" s="53">
        <f t="shared" ref="D38:M38" si="7">+D39+D48</f>
        <v>451000000</v>
      </c>
      <c r="E38" s="53">
        <f t="shared" si="7"/>
        <v>451000000</v>
      </c>
      <c r="F38" s="53">
        <f t="shared" si="7"/>
        <v>13015709000</v>
      </c>
      <c r="G38" s="53">
        <f t="shared" si="7"/>
        <v>0</v>
      </c>
      <c r="H38" s="53">
        <f t="shared" si="7"/>
        <v>11503411805.4</v>
      </c>
      <c r="I38" s="53">
        <f t="shared" si="7"/>
        <v>1512297194.5999999</v>
      </c>
      <c r="J38" s="53">
        <f t="shared" si="7"/>
        <v>9266150820.0100002</v>
      </c>
      <c r="K38" s="53">
        <f t="shared" si="7"/>
        <v>1024441336.52</v>
      </c>
      <c r="L38" s="53">
        <f t="shared" si="7"/>
        <v>1024441336.52</v>
      </c>
      <c r="M38" s="53">
        <f t="shared" si="7"/>
        <v>1009463097.52</v>
      </c>
      <c r="N38" s="87">
        <v>0.71192055845824453</v>
      </c>
      <c r="O38" s="88">
        <v>7.8708070111278602E-2</v>
      </c>
    </row>
    <row r="39" spans="1:15" s="12" customFormat="1" ht="26.5" thickTop="1" x14ac:dyDescent="0.3">
      <c r="A39" s="34" t="s">
        <v>166</v>
      </c>
      <c r="B39" s="18" t="s">
        <v>167</v>
      </c>
      <c r="C39" s="48">
        <f>+C40</f>
        <v>231295018</v>
      </c>
      <c r="D39" s="48">
        <f t="shared" ref="D39:M39" si="8">+D40</f>
        <v>46000000</v>
      </c>
      <c r="E39" s="48">
        <f t="shared" si="8"/>
        <v>5000000</v>
      </c>
      <c r="F39" s="48">
        <f t="shared" si="8"/>
        <v>272295018</v>
      </c>
      <c r="G39" s="48">
        <f t="shared" si="8"/>
        <v>0</v>
      </c>
      <c r="H39" s="48">
        <f t="shared" si="8"/>
        <v>150995018</v>
      </c>
      <c r="I39" s="48">
        <f t="shared" si="8"/>
        <v>121300000</v>
      </c>
      <c r="J39" s="48">
        <f t="shared" si="8"/>
        <v>43995018</v>
      </c>
      <c r="K39" s="48">
        <f t="shared" si="8"/>
        <v>4354342</v>
      </c>
      <c r="L39" s="48">
        <f t="shared" si="8"/>
        <v>4354342</v>
      </c>
      <c r="M39" s="48">
        <f t="shared" si="8"/>
        <v>4354342</v>
      </c>
      <c r="N39" s="31">
        <v>0.16157114560208369</v>
      </c>
      <c r="O39" s="35">
        <v>1.5991265767484591E-2</v>
      </c>
    </row>
    <row r="40" spans="1:15" s="12" customFormat="1" ht="17.25" customHeight="1" x14ac:dyDescent="0.3">
      <c r="A40" s="34" t="s">
        <v>168</v>
      </c>
      <c r="B40" s="18" t="s">
        <v>169</v>
      </c>
      <c r="C40" s="11">
        <f>SUM(C41:C47)</f>
        <v>231295018</v>
      </c>
      <c r="D40" s="11">
        <f t="shared" ref="D40:M40" si="9">SUM(D41:D47)</f>
        <v>46000000</v>
      </c>
      <c r="E40" s="11">
        <f t="shared" si="9"/>
        <v>5000000</v>
      </c>
      <c r="F40" s="11">
        <f t="shared" si="9"/>
        <v>272295018</v>
      </c>
      <c r="G40" s="11">
        <f t="shared" si="9"/>
        <v>0</v>
      </c>
      <c r="H40" s="11">
        <f t="shared" si="9"/>
        <v>150995018</v>
      </c>
      <c r="I40" s="11">
        <f t="shared" si="9"/>
        <v>121300000</v>
      </c>
      <c r="J40" s="11">
        <f t="shared" si="9"/>
        <v>43995018</v>
      </c>
      <c r="K40" s="11">
        <f t="shared" si="9"/>
        <v>4354342</v>
      </c>
      <c r="L40" s="11">
        <f t="shared" si="9"/>
        <v>4354342</v>
      </c>
      <c r="M40" s="11">
        <f t="shared" si="9"/>
        <v>4354342</v>
      </c>
      <c r="N40" s="31">
        <v>0.16157114560208369</v>
      </c>
      <c r="O40" s="35">
        <v>1.5991265767484591E-2</v>
      </c>
    </row>
    <row r="41" spans="1:15" x14ac:dyDescent="0.3">
      <c r="A41" s="39" t="s">
        <v>62</v>
      </c>
      <c r="B41" s="3" t="s">
        <v>63</v>
      </c>
      <c r="C41" s="10">
        <v>61000000</v>
      </c>
      <c r="D41" s="10">
        <v>46000000</v>
      </c>
      <c r="E41" s="10">
        <v>0</v>
      </c>
      <c r="F41" s="10">
        <v>107000000</v>
      </c>
      <c r="G41" s="10">
        <v>0</v>
      </c>
      <c r="H41" s="10">
        <v>107000000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28">
        <v>0</v>
      </c>
      <c r="O41" s="40">
        <v>0</v>
      </c>
    </row>
    <row r="42" spans="1:15" x14ac:dyDescent="0.3">
      <c r="A42" s="39" t="s">
        <v>64</v>
      </c>
      <c r="B42" s="3" t="s">
        <v>65</v>
      </c>
      <c r="C42" s="10">
        <v>5300000</v>
      </c>
      <c r="D42" s="10">
        <v>0</v>
      </c>
      <c r="E42" s="10">
        <v>0</v>
      </c>
      <c r="F42" s="10">
        <v>5300000</v>
      </c>
      <c r="G42" s="10">
        <v>0</v>
      </c>
      <c r="H42" s="10">
        <v>1000000</v>
      </c>
      <c r="I42" s="10">
        <v>4300000</v>
      </c>
      <c r="J42" s="10">
        <v>1000000</v>
      </c>
      <c r="K42" s="10">
        <v>1000000</v>
      </c>
      <c r="L42" s="10">
        <v>1000000</v>
      </c>
      <c r="M42" s="10">
        <v>1000000</v>
      </c>
      <c r="N42" s="28">
        <v>0.18867924528301888</v>
      </c>
      <c r="O42" s="40">
        <v>0.18867924528301888</v>
      </c>
    </row>
    <row r="43" spans="1:15" x14ac:dyDescent="0.3">
      <c r="A43" s="39" t="s">
        <v>66</v>
      </c>
      <c r="B43" s="3" t="s">
        <v>67</v>
      </c>
      <c r="C43" s="10">
        <v>30000000</v>
      </c>
      <c r="D43" s="10">
        <v>0</v>
      </c>
      <c r="E43" s="10">
        <v>0</v>
      </c>
      <c r="F43" s="10">
        <v>30000000</v>
      </c>
      <c r="G43" s="10">
        <v>0</v>
      </c>
      <c r="H43" s="10">
        <v>0</v>
      </c>
      <c r="I43" s="10">
        <v>30000000</v>
      </c>
      <c r="J43" s="10">
        <v>0</v>
      </c>
      <c r="K43" s="10">
        <v>0</v>
      </c>
      <c r="L43" s="10">
        <v>0</v>
      </c>
      <c r="M43" s="10">
        <v>0</v>
      </c>
      <c r="N43" s="28">
        <v>0</v>
      </c>
      <c r="O43" s="40">
        <v>0</v>
      </c>
    </row>
    <row r="44" spans="1:15" x14ac:dyDescent="0.3">
      <c r="A44" s="39" t="s">
        <v>68</v>
      </c>
      <c r="B44" s="3" t="s">
        <v>69</v>
      </c>
      <c r="C44" s="10">
        <v>50000000</v>
      </c>
      <c r="D44" s="10">
        <v>0</v>
      </c>
      <c r="E44" s="10">
        <v>0</v>
      </c>
      <c r="F44" s="10">
        <v>50000000</v>
      </c>
      <c r="G44" s="10">
        <v>0</v>
      </c>
      <c r="H44" s="10">
        <v>0</v>
      </c>
      <c r="I44" s="10">
        <v>50000000</v>
      </c>
      <c r="J44" s="10">
        <v>0</v>
      </c>
      <c r="K44" s="10">
        <v>0</v>
      </c>
      <c r="L44" s="10">
        <v>0</v>
      </c>
      <c r="M44" s="10">
        <v>0</v>
      </c>
      <c r="N44" s="28">
        <v>0</v>
      </c>
      <c r="O44" s="40">
        <v>0</v>
      </c>
    </row>
    <row r="45" spans="1:15" x14ac:dyDescent="0.3">
      <c r="A45" s="39" t="s">
        <v>70</v>
      </c>
      <c r="B45" s="3" t="s">
        <v>71</v>
      </c>
      <c r="C45" s="10">
        <v>42995018</v>
      </c>
      <c r="D45" s="10">
        <v>0</v>
      </c>
      <c r="E45" s="10">
        <v>0</v>
      </c>
      <c r="F45" s="10">
        <v>42995018</v>
      </c>
      <c r="G45" s="10">
        <v>0</v>
      </c>
      <c r="H45" s="10">
        <v>42995018</v>
      </c>
      <c r="I45" s="10">
        <v>0</v>
      </c>
      <c r="J45" s="10">
        <v>42995018</v>
      </c>
      <c r="K45" s="10">
        <v>3354342</v>
      </c>
      <c r="L45" s="10">
        <v>3354342</v>
      </c>
      <c r="M45" s="10">
        <v>3354342</v>
      </c>
      <c r="N45" s="28">
        <v>1</v>
      </c>
      <c r="O45" s="40">
        <v>7.8016992573418625E-2</v>
      </c>
    </row>
    <row r="46" spans="1:15" x14ac:dyDescent="0.3">
      <c r="A46" s="39" t="s">
        <v>72</v>
      </c>
      <c r="B46" s="3" t="s">
        <v>73</v>
      </c>
      <c r="C46" s="10">
        <v>15000000</v>
      </c>
      <c r="D46" s="10">
        <v>0</v>
      </c>
      <c r="E46" s="10">
        <v>5000000</v>
      </c>
      <c r="F46" s="10">
        <v>10000000</v>
      </c>
      <c r="G46" s="10">
        <v>0</v>
      </c>
      <c r="H46" s="10">
        <v>0</v>
      </c>
      <c r="I46" s="10">
        <v>10000000</v>
      </c>
      <c r="J46" s="10">
        <v>0</v>
      </c>
      <c r="K46" s="10">
        <v>0</v>
      </c>
      <c r="L46" s="10">
        <v>0</v>
      </c>
      <c r="M46" s="10">
        <v>0</v>
      </c>
      <c r="N46" s="28">
        <v>0</v>
      </c>
      <c r="O46" s="40">
        <v>0</v>
      </c>
    </row>
    <row r="47" spans="1:15" x14ac:dyDescent="0.3">
      <c r="A47" s="39" t="s">
        <v>74</v>
      </c>
      <c r="B47" s="3" t="s">
        <v>75</v>
      </c>
      <c r="C47" s="10">
        <v>27000000</v>
      </c>
      <c r="D47" s="10">
        <v>0</v>
      </c>
      <c r="E47" s="10">
        <v>0</v>
      </c>
      <c r="F47" s="10">
        <v>27000000</v>
      </c>
      <c r="G47" s="10">
        <v>0</v>
      </c>
      <c r="H47" s="10">
        <v>0</v>
      </c>
      <c r="I47" s="10">
        <v>27000000</v>
      </c>
      <c r="J47" s="10">
        <v>0</v>
      </c>
      <c r="K47" s="10">
        <v>0</v>
      </c>
      <c r="L47" s="10">
        <v>0</v>
      </c>
      <c r="M47" s="10">
        <v>0</v>
      </c>
      <c r="N47" s="28">
        <v>0</v>
      </c>
      <c r="O47" s="40">
        <v>0</v>
      </c>
    </row>
    <row r="48" spans="1:15" s="12" customFormat="1" ht="17.25" customHeight="1" x14ac:dyDescent="0.3">
      <c r="A48" s="41" t="s">
        <v>182</v>
      </c>
      <c r="B48" s="5" t="s">
        <v>181</v>
      </c>
      <c r="C48" s="11">
        <f>+C49</f>
        <v>12784413982</v>
      </c>
      <c r="D48" s="11">
        <f t="shared" ref="D48:M48" si="10">+D49</f>
        <v>405000000</v>
      </c>
      <c r="E48" s="11">
        <f t="shared" si="10"/>
        <v>446000000</v>
      </c>
      <c r="F48" s="11">
        <f t="shared" si="10"/>
        <v>12743413982</v>
      </c>
      <c r="G48" s="11">
        <f t="shared" si="10"/>
        <v>0</v>
      </c>
      <c r="H48" s="11">
        <f t="shared" si="10"/>
        <v>11352416787.4</v>
      </c>
      <c r="I48" s="11">
        <f t="shared" si="10"/>
        <v>1390997194.5999999</v>
      </c>
      <c r="J48" s="11">
        <f t="shared" si="10"/>
        <v>9222155802.0100002</v>
      </c>
      <c r="K48" s="11">
        <f t="shared" si="10"/>
        <v>1020086994.52</v>
      </c>
      <c r="L48" s="11">
        <f t="shared" si="10"/>
        <v>1020086994.52</v>
      </c>
      <c r="M48" s="11">
        <f t="shared" si="10"/>
        <v>1005108755.52</v>
      </c>
      <c r="N48" s="31">
        <v>0.72368015470863956</v>
      </c>
      <c r="O48" s="35">
        <v>8.0048172017394004E-2</v>
      </c>
    </row>
    <row r="49" spans="1:15" s="12" customFormat="1" ht="17.25" customHeight="1" x14ac:dyDescent="0.3">
      <c r="A49" s="19" t="s">
        <v>170</v>
      </c>
      <c r="B49" s="20" t="s">
        <v>171</v>
      </c>
      <c r="C49" s="11">
        <f>SUM(C50:C65)</f>
        <v>12784413982</v>
      </c>
      <c r="D49" s="11">
        <f t="shared" ref="D49:M49" si="11">SUM(D50:D65)</f>
        <v>405000000</v>
      </c>
      <c r="E49" s="11">
        <f t="shared" si="11"/>
        <v>446000000</v>
      </c>
      <c r="F49" s="11">
        <f t="shared" si="11"/>
        <v>12743413982</v>
      </c>
      <c r="G49" s="11">
        <f t="shared" si="11"/>
        <v>0</v>
      </c>
      <c r="H49" s="11">
        <f t="shared" si="11"/>
        <v>11352416787.4</v>
      </c>
      <c r="I49" s="11">
        <f t="shared" si="11"/>
        <v>1390997194.5999999</v>
      </c>
      <c r="J49" s="11">
        <f t="shared" si="11"/>
        <v>9222155802.0100002</v>
      </c>
      <c r="K49" s="11">
        <f t="shared" si="11"/>
        <v>1020086994.52</v>
      </c>
      <c r="L49" s="11">
        <f t="shared" si="11"/>
        <v>1020086994.52</v>
      </c>
      <c r="M49" s="11">
        <f t="shared" si="11"/>
        <v>1005108755.52</v>
      </c>
      <c r="N49" s="31">
        <v>0.72368015470863956</v>
      </c>
      <c r="O49" s="35">
        <v>8.0048172017394004E-2</v>
      </c>
    </row>
    <row r="50" spans="1:15" x14ac:dyDescent="0.3">
      <c r="A50" s="39" t="s">
        <v>76</v>
      </c>
      <c r="B50" s="3" t="s">
        <v>77</v>
      </c>
      <c r="C50" s="10">
        <v>10000000</v>
      </c>
      <c r="D50" s="10">
        <v>0</v>
      </c>
      <c r="E50" s="10">
        <v>0</v>
      </c>
      <c r="F50" s="10">
        <v>10000000</v>
      </c>
      <c r="G50" s="10">
        <v>0</v>
      </c>
      <c r="H50" s="10">
        <v>0</v>
      </c>
      <c r="I50" s="10">
        <v>10000000</v>
      </c>
      <c r="J50" s="10">
        <v>0</v>
      </c>
      <c r="K50" s="10">
        <v>0</v>
      </c>
      <c r="L50" s="10">
        <v>0</v>
      </c>
      <c r="M50" s="10">
        <v>0</v>
      </c>
      <c r="N50" s="28">
        <v>0</v>
      </c>
      <c r="O50" s="40">
        <v>0</v>
      </c>
    </row>
    <row r="51" spans="1:15" x14ac:dyDescent="0.3">
      <c r="A51" s="39" t="s">
        <v>78</v>
      </c>
      <c r="B51" s="3" t="s">
        <v>79</v>
      </c>
      <c r="C51" s="10">
        <v>1682041980</v>
      </c>
      <c r="D51" s="10">
        <v>0</v>
      </c>
      <c r="E51" s="10">
        <v>0</v>
      </c>
      <c r="F51" s="10">
        <v>1682041980</v>
      </c>
      <c r="G51" s="10">
        <v>0</v>
      </c>
      <c r="H51" s="10">
        <v>1682041980</v>
      </c>
      <c r="I51" s="10">
        <v>0</v>
      </c>
      <c r="J51" s="10">
        <v>1682041980</v>
      </c>
      <c r="K51" s="10">
        <v>101815153.5</v>
      </c>
      <c r="L51" s="10">
        <v>101815153.5</v>
      </c>
      <c r="M51" s="10">
        <v>101815153.5</v>
      </c>
      <c r="N51" s="28">
        <v>1</v>
      </c>
      <c r="O51" s="40">
        <v>6.0530685149724976E-2</v>
      </c>
    </row>
    <row r="52" spans="1:15" x14ac:dyDescent="0.3">
      <c r="A52" s="39" t="s">
        <v>80</v>
      </c>
      <c r="B52" s="3" t="s">
        <v>81</v>
      </c>
      <c r="C52" s="10">
        <v>16550040</v>
      </c>
      <c r="D52" s="10">
        <v>0</v>
      </c>
      <c r="E52" s="10">
        <v>0</v>
      </c>
      <c r="F52" s="10">
        <v>16550040</v>
      </c>
      <c r="G52" s="10">
        <v>0</v>
      </c>
      <c r="H52" s="10">
        <v>16550040</v>
      </c>
      <c r="I52" s="10">
        <v>0</v>
      </c>
      <c r="J52" s="10">
        <v>16550040</v>
      </c>
      <c r="K52" s="10">
        <v>0</v>
      </c>
      <c r="L52" s="10">
        <v>0</v>
      </c>
      <c r="M52" s="10">
        <v>0</v>
      </c>
      <c r="N52" s="28">
        <v>1</v>
      </c>
      <c r="O52" s="40">
        <v>0</v>
      </c>
    </row>
    <row r="53" spans="1:15" x14ac:dyDescent="0.3">
      <c r="A53" s="39" t="s">
        <v>82</v>
      </c>
      <c r="B53" s="3" t="s">
        <v>83</v>
      </c>
      <c r="C53" s="10">
        <v>116800000</v>
      </c>
      <c r="D53" s="10">
        <v>0</v>
      </c>
      <c r="E53" s="10">
        <v>0</v>
      </c>
      <c r="F53" s="10">
        <v>116800000</v>
      </c>
      <c r="G53" s="10">
        <v>0</v>
      </c>
      <c r="H53" s="10">
        <v>116800000</v>
      </c>
      <c r="I53" s="10">
        <v>0</v>
      </c>
      <c r="J53" s="10">
        <v>31031550</v>
      </c>
      <c r="K53" s="10">
        <v>31031550</v>
      </c>
      <c r="L53" s="10">
        <v>31031550</v>
      </c>
      <c r="M53" s="10">
        <v>31031550</v>
      </c>
      <c r="N53" s="28">
        <v>0.26568107876712327</v>
      </c>
      <c r="O53" s="40">
        <v>0.26568107876712327</v>
      </c>
    </row>
    <row r="54" spans="1:15" x14ac:dyDescent="0.3">
      <c r="A54" s="39" t="s">
        <v>84</v>
      </c>
      <c r="B54" s="3" t="s">
        <v>85</v>
      </c>
      <c r="C54" s="10">
        <v>317000000</v>
      </c>
      <c r="D54" s="10">
        <v>0</v>
      </c>
      <c r="E54" s="10">
        <v>0</v>
      </c>
      <c r="F54" s="10">
        <v>317000000</v>
      </c>
      <c r="G54" s="10">
        <v>0</v>
      </c>
      <c r="H54" s="10">
        <v>0</v>
      </c>
      <c r="I54" s="10">
        <v>317000000</v>
      </c>
      <c r="J54" s="10">
        <v>0</v>
      </c>
      <c r="K54" s="10">
        <v>0</v>
      </c>
      <c r="L54" s="10">
        <v>0</v>
      </c>
      <c r="M54" s="10">
        <v>0</v>
      </c>
      <c r="N54" s="28">
        <v>0</v>
      </c>
      <c r="O54" s="40">
        <v>0</v>
      </c>
    </row>
    <row r="55" spans="1:15" x14ac:dyDescent="0.3">
      <c r="A55" s="39" t="s">
        <v>86</v>
      </c>
      <c r="B55" s="3" t="s">
        <v>87</v>
      </c>
      <c r="C55" s="10">
        <v>4417934201</v>
      </c>
      <c r="D55" s="10">
        <v>0</v>
      </c>
      <c r="E55" s="10">
        <v>0</v>
      </c>
      <c r="F55" s="10">
        <v>4417934201</v>
      </c>
      <c r="G55" s="10">
        <v>0</v>
      </c>
      <c r="H55" s="10">
        <v>4417934201</v>
      </c>
      <c r="I55" s="10">
        <v>0</v>
      </c>
      <c r="J55" s="10">
        <v>4417934201</v>
      </c>
      <c r="K55" s="10">
        <v>730861704</v>
      </c>
      <c r="L55" s="10">
        <v>730861704</v>
      </c>
      <c r="M55" s="10">
        <v>730861704</v>
      </c>
      <c r="N55" s="28">
        <v>1</v>
      </c>
      <c r="O55" s="40">
        <v>0.16543064490063464</v>
      </c>
    </row>
    <row r="56" spans="1:15" x14ac:dyDescent="0.3">
      <c r="A56" s="39" t="s">
        <v>88</v>
      </c>
      <c r="B56" s="3" t="s">
        <v>89</v>
      </c>
      <c r="C56" s="10">
        <v>1350000000</v>
      </c>
      <c r="D56" s="10">
        <v>400000000</v>
      </c>
      <c r="E56" s="10">
        <v>0</v>
      </c>
      <c r="F56" s="10">
        <v>1750000000</v>
      </c>
      <c r="G56" s="10">
        <v>0</v>
      </c>
      <c r="H56" s="10">
        <v>1707871000</v>
      </c>
      <c r="I56" s="10">
        <v>42129000</v>
      </c>
      <c r="J56" s="10">
        <v>1438084333</v>
      </c>
      <c r="K56" s="10">
        <v>91255665</v>
      </c>
      <c r="L56" s="10">
        <v>91255665</v>
      </c>
      <c r="M56" s="10">
        <v>91255665</v>
      </c>
      <c r="N56" s="28">
        <v>0.82176247599999996</v>
      </c>
      <c r="O56" s="40">
        <v>5.2146094285714283E-2</v>
      </c>
    </row>
    <row r="57" spans="1:15" x14ac:dyDescent="0.3">
      <c r="A57" s="39" t="s">
        <v>90</v>
      </c>
      <c r="B57" s="3" t="s">
        <v>91</v>
      </c>
      <c r="C57" s="10">
        <v>1296143803</v>
      </c>
      <c r="D57" s="10">
        <v>0</v>
      </c>
      <c r="E57" s="10">
        <v>446000000</v>
      </c>
      <c r="F57" s="10">
        <v>850143803</v>
      </c>
      <c r="G57" s="10">
        <v>0</v>
      </c>
      <c r="H57" s="10">
        <v>612916639</v>
      </c>
      <c r="I57" s="10">
        <v>237227164</v>
      </c>
      <c r="J57" s="10">
        <v>480098574</v>
      </c>
      <c r="K57" s="10">
        <v>8150000</v>
      </c>
      <c r="L57" s="10">
        <v>8150000</v>
      </c>
      <c r="M57" s="10">
        <v>8150000</v>
      </c>
      <c r="N57" s="28">
        <v>0.56472631136734874</v>
      </c>
      <c r="O57" s="40">
        <v>9.5866134308574148E-3</v>
      </c>
    </row>
    <row r="58" spans="1:15" x14ac:dyDescent="0.3">
      <c r="A58" s="39" t="s">
        <v>92</v>
      </c>
      <c r="B58" s="3" t="s">
        <v>93</v>
      </c>
      <c r="C58" s="10">
        <v>88517002</v>
      </c>
      <c r="D58" s="10">
        <v>0</v>
      </c>
      <c r="E58" s="10">
        <v>0</v>
      </c>
      <c r="F58" s="10">
        <v>88517002</v>
      </c>
      <c r="G58" s="10">
        <v>0</v>
      </c>
      <c r="H58" s="10">
        <v>34445835.439999998</v>
      </c>
      <c r="I58" s="10">
        <v>54071166.560000002</v>
      </c>
      <c r="J58" s="10">
        <v>17883281.050000001</v>
      </c>
      <c r="K58" s="10">
        <v>10837445.609999999</v>
      </c>
      <c r="L58" s="10">
        <v>10837445.609999999</v>
      </c>
      <c r="M58" s="10">
        <v>10837445.609999999</v>
      </c>
      <c r="N58" s="28">
        <v>0.20203215931330346</v>
      </c>
      <c r="O58" s="40">
        <v>0.12243349147771633</v>
      </c>
    </row>
    <row r="59" spans="1:15" x14ac:dyDescent="0.3">
      <c r="A59" s="39" t="s">
        <v>94</v>
      </c>
      <c r="B59" s="3" t="s">
        <v>95</v>
      </c>
      <c r="C59" s="10">
        <v>1314096956</v>
      </c>
      <c r="D59" s="10">
        <v>0</v>
      </c>
      <c r="E59" s="10">
        <v>0</v>
      </c>
      <c r="F59" s="10">
        <v>1314096956</v>
      </c>
      <c r="G59" s="10">
        <v>0</v>
      </c>
      <c r="H59" s="10">
        <v>1072893154.96</v>
      </c>
      <c r="I59" s="10">
        <v>241203801.03999999</v>
      </c>
      <c r="J59" s="10">
        <v>1056840654.96</v>
      </c>
      <c r="K59" s="10">
        <v>4444288.41</v>
      </c>
      <c r="L59" s="10">
        <v>4444288.41</v>
      </c>
      <c r="M59" s="10">
        <v>4444288.41</v>
      </c>
      <c r="N59" s="28">
        <v>0.80423339399319027</v>
      </c>
      <c r="O59" s="40">
        <v>3.382009515894503E-3</v>
      </c>
    </row>
    <row r="60" spans="1:15" x14ac:dyDescent="0.3">
      <c r="A60" s="39" t="s">
        <v>96</v>
      </c>
      <c r="B60" s="3" t="s">
        <v>97</v>
      </c>
      <c r="C60" s="10">
        <v>219330000</v>
      </c>
      <c r="D60" s="10">
        <v>0</v>
      </c>
      <c r="E60" s="10">
        <v>0</v>
      </c>
      <c r="F60" s="10">
        <v>219330000</v>
      </c>
      <c r="G60" s="10">
        <v>0</v>
      </c>
      <c r="H60" s="10">
        <v>38804625</v>
      </c>
      <c r="I60" s="10">
        <v>180525375</v>
      </c>
      <c r="J60" s="10">
        <v>50000</v>
      </c>
      <c r="K60" s="10">
        <v>50000</v>
      </c>
      <c r="L60" s="10">
        <v>50000</v>
      </c>
      <c r="M60" s="10">
        <v>50000</v>
      </c>
      <c r="N60" s="28">
        <v>2.2796699037979301E-4</v>
      </c>
      <c r="O60" s="40">
        <v>2.2796699037979301E-4</v>
      </c>
    </row>
    <row r="61" spans="1:15" x14ac:dyDescent="0.3">
      <c r="A61" s="39" t="s">
        <v>98</v>
      </c>
      <c r="B61" s="3" t="s">
        <v>99</v>
      </c>
      <c r="C61" s="10">
        <v>40000000</v>
      </c>
      <c r="D61" s="10">
        <v>0</v>
      </c>
      <c r="E61" s="10">
        <v>0</v>
      </c>
      <c r="F61" s="10">
        <v>40000000</v>
      </c>
      <c r="G61" s="10">
        <v>0</v>
      </c>
      <c r="H61" s="10">
        <v>40000000</v>
      </c>
      <c r="I61" s="10">
        <v>0</v>
      </c>
      <c r="J61" s="10">
        <v>40000000</v>
      </c>
      <c r="K61" s="10">
        <v>0</v>
      </c>
      <c r="L61" s="10">
        <v>0</v>
      </c>
      <c r="M61" s="10">
        <v>0</v>
      </c>
      <c r="N61" s="28">
        <v>1</v>
      </c>
      <c r="O61" s="40">
        <v>0</v>
      </c>
    </row>
    <row r="62" spans="1:15" x14ac:dyDescent="0.3">
      <c r="A62" s="39" t="s">
        <v>100</v>
      </c>
      <c r="B62" s="3" t="s">
        <v>101</v>
      </c>
      <c r="C62" s="10">
        <v>75000000</v>
      </c>
      <c r="D62" s="10">
        <v>5000000</v>
      </c>
      <c r="E62" s="10">
        <v>0</v>
      </c>
      <c r="F62" s="10">
        <v>80000000</v>
      </c>
      <c r="G62" s="10">
        <v>0</v>
      </c>
      <c r="H62" s="10">
        <v>80000000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8">
        <v>0</v>
      </c>
      <c r="O62" s="40">
        <v>0</v>
      </c>
    </row>
    <row r="63" spans="1:15" x14ac:dyDescent="0.3">
      <c r="A63" s="39" t="s">
        <v>102</v>
      </c>
      <c r="B63" s="3" t="s">
        <v>103</v>
      </c>
      <c r="C63" s="10">
        <v>2500000</v>
      </c>
      <c r="D63" s="10">
        <v>0</v>
      </c>
      <c r="E63" s="10">
        <v>0</v>
      </c>
      <c r="F63" s="10">
        <v>2500000</v>
      </c>
      <c r="G63" s="10">
        <v>0</v>
      </c>
      <c r="H63" s="10">
        <v>2500000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28">
        <v>0</v>
      </c>
      <c r="O63" s="40">
        <v>0</v>
      </c>
    </row>
    <row r="64" spans="1:15" x14ac:dyDescent="0.3">
      <c r="A64" s="39" t="s">
        <v>104</v>
      </c>
      <c r="B64" s="3" t="s">
        <v>105</v>
      </c>
      <c r="C64" s="10">
        <v>1138500000</v>
      </c>
      <c r="D64" s="10">
        <v>0</v>
      </c>
      <c r="E64" s="10">
        <v>0</v>
      </c>
      <c r="F64" s="10">
        <v>1138500000</v>
      </c>
      <c r="G64" s="10">
        <v>0</v>
      </c>
      <c r="H64" s="10">
        <v>1029659312</v>
      </c>
      <c r="I64" s="10">
        <v>108840688</v>
      </c>
      <c r="J64" s="10">
        <v>0</v>
      </c>
      <c r="K64" s="10">
        <v>0</v>
      </c>
      <c r="L64" s="10">
        <v>0</v>
      </c>
      <c r="M64" s="10">
        <v>0</v>
      </c>
      <c r="N64" s="28">
        <v>0</v>
      </c>
      <c r="O64" s="40">
        <v>0</v>
      </c>
    </row>
    <row r="65" spans="1:15" ht="13.5" thickBot="1" x14ac:dyDescent="0.35">
      <c r="A65" s="42" t="s">
        <v>106</v>
      </c>
      <c r="B65" s="43" t="s">
        <v>107</v>
      </c>
      <c r="C65" s="44">
        <v>700000000</v>
      </c>
      <c r="D65" s="44">
        <v>0</v>
      </c>
      <c r="E65" s="44">
        <v>0</v>
      </c>
      <c r="F65" s="44">
        <v>700000000</v>
      </c>
      <c r="G65" s="44">
        <v>0</v>
      </c>
      <c r="H65" s="44">
        <v>500000000</v>
      </c>
      <c r="I65" s="44">
        <v>200000000</v>
      </c>
      <c r="J65" s="44">
        <v>41641188</v>
      </c>
      <c r="K65" s="44">
        <v>41641188</v>
      </c>
      <c r="L65" s="44">
        <v>41641188</v>
      </c>
      <c r="M65" s="44">
        <v>26662949</v>
      </c>
      <c r="N65" s="28">
        <v>5.9487411428571425E-2</v>
      </c>
      <c r="O65" s="40">
        <v>5.9487411428571425E-2</v>
      </c>
    </row>
    <row r="66" spans="1:15" s="25" customFormat="1" ht="22.5" customHeight="1" thickTop="1" thickBot="1" x14ac:dyDescent="0.35">
      <c r="A66" s="164" t="s">
        <v>172</v>
      </c>
      <c r="B66" s="165"/>
      <c r="C66" s="53">
        <f>SUM(C67:C70)</f>
        <v>10639836000</v>
      </c>
      <c r="D66" s="53">
        <f t="shared" ref="D66:M66" si="12">SUM(D67:D70)</f>
        <v>0</v>
      </c>
      <c r="E66" s="53">
        <f t="shared" si="12"/>
        <v>0</v>
      </c>
      <c r="F66" s="53">
        <f t="shared" si="12"/>
        <v>10639836000</v>
      </c>
      <c r="G66" s="53">
        <f t="shared" si="12"/>
        <v>10000000000</v>
      </c>
      <c r="H66" s="53">
        <f t="shared" si="12"/>
        <v>126388000</v>
      </c>
      <c r="I66" s="53">
        <f t="shared" si="12"/>
        <v>513448000</v>
      </c>
      <c r="J66" s="53">
        <f t="shared" si="12"/>
        <v>16782848</v>
      </c>
      <c r="K66" s="53">
        <f t="shared" si="12"/>
        <v>16782848</v>
      </c>
      <c r="L66" s="53">
        <f t="shared" si="12"/>
        <v>16782848</v>
      </c>
      <c r="M66" s="53">
        <f t="shared" si="12"/>
        <v>16782848</v>
      </c>
      <c r="N66" s="29">
        <v>1.5773596510322151E-3</v>
      </c>
      <c r="O66" s="30">
        <v>1.5773596510322151E-3</v>
      </c>
    </row>
    <row r="67" spans="1:15" s="12" customFormat="1" ht="39.5" thickTop="1" x14ac:dyDescent="0.3">
      <c r="A67" s="21" t="s">
        <v>173</v>
      </c>
      <c r="B67" s="22" t="s">
        <v>174</v>
      </c>
      <c r="C67" s="48">
        <v>10000000000</v>
      </c>
      <c r="D67" s="48"/>
      <c r="E67" s="48"/>
      <c r="F67" s="48">
        <v>10000000000</v>
      </c>
      <c r="G67" s="48">
        <v>10000000000</v>
      </c>
      <c r="H67" s="48"/>
      <c r="I67" s="48"/>
      <c r="J67" s="48"/>
      <c r="K67" s="48"/>
      <c r="L67" s="48"/>
      <c r="M67" s="48"/>
      <c r="N67" s="31">
        <v>0</v>
      </c>
      <c r="O67" s="35">
        <v>0</v>
      </c>
    </row>
    <row r="68" spans="1:15" x14ac:dyDescent="0.3">
      <c r="A68" s="39" t="s">
        <v>108</v>
      </c>
      <c r="B68" s="3" t="s">
        <v>109</v>
      </c>
      <c r="C68" s="10">
        <v>96482174</v>
      </c>
      <c r="D68" s="10">
        <v>0</v>
      </c>
      <c r="E68" s="10">
        <v>0</v>
      </c>
      <c r="F68" s="10">
        <v>96482174</v>
      </c>
      <c r="G68" s="10">
        <v>0</v>
      </c>
      <c r="H68" s="10">
        <v>96482174</v>
      </c>
      <c r="I68" s="10">
        <v>0</v>
      </c>
      <c r="J68" s="10">
        <v>16782848</v>
      </c>
      <c r="K68" s="10">
        <v>16782848</v>
      </c>
      <c r="L68" s="10">
        <v>16782848</v>
      </c>
      <c r="M68" s="10">
        <v>16782848</v>
      </c>
      <c r="N68" s="28">
        <v>0.17394765586438796</v>
      </c>
      <c r="O68" s="40">
        <v>0.17394765586438796</v>
      </c>
    </row>
    <row r="69" spans="1:15" x14ac:dyDescent="0.3">
      <c r="A69" s="39" t="s">
        <v>110</v>
      </c>
      <c r="B69" s="3" t="s">
        <v>111</v>
      </c>
      <c r="C69" s="10">
        <v>29905826</v>
      </c>
      <c r="D69" s="10">
        <v>0</v>
      </c>
      <c r="E69" s="10">
        <v>0</v>
      </c>
      <c r="F69" s="10">
        <v>29905826</v>
      </c>
      <c r="G69" s="10">
        <v>0</v>
      </c>
      <c r="H69" s="10">
        <v>29905826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28">
        <v>0</v>
      </c>
      <c r="O69" s="40">
        <v>0</v>
      </c>
    </row>
    <row r="70" spans="1:15" ht="13.5" thickBot="1" x14ac:dyDescent="0.35">
      <c r="A70" s="42" t="s">
        <v>112</v>
      </c>
      <c r="B70" s="43" t="s">
        <v>113</v>
      </c>
      <c r="C70" s="44">
        <v>513448000</v>
      </c>
      <c r="D70" s="44">
        <v>0</v>
      </c>
      <c r="E70" s="44">
        <v>0</v>
      </c>
      <c r="F70" s="44">
        <v>513448000</v>
      </c>
      <c r="G70" s="44">
        <v>0</v>
      </c>
      <c r="H70" s="44">
        <v>0</v>
      </c>
      <c r="I70" s="44">
        <v>513448000</v>
      </c>
      <c r="J70" s="44">
        <v>0</v>
      </c>
      <c r="K70" s="44">
        <v>0</v>
      </c>
      <c r="L70" s="44">
        <v>0</v>
      </c>
      <c r="M70" s="44">
        <v>0</v>
      </c>
      <c r="N70" s="28">
        <v>0</v>
      </c>
      <c r="O70" s="40">
        <v>0</v>
      </c>
    </row>
    <row r="71" spans="1:15" s="25" customFormat="1" ht="29.25" customHeight="1" thickTop="1" thickBot="1" x14ac:dyDescent="0.35">
      <c r="A71" s="164" t="s">
        <v>175</v>
      </c>
      <c r="B71" s="165"/>
      <c r="C71" s="53">
        <f>SUM(C72:C74)</f>
        <v>196062000</v>
      </c>
      <c r="D71" s="53">
        <f t="shared" ref="D71:M71" si="13">SUM(D72:D74)</f>
        <v>0</v>
      </c>
      <c r="E71" s="53">
        <f t="shared" si="13"/>
        <v>0</v>
      </c>
      <c r="F71" s="53">
        <f t="shared" si="13"/>
        <v>196062000</v>
      </c>
      <c r="G71" s="53">
        <f t="shared" si="13"/>
        <v>0</v>
      </c>
      <c r="H71" s="53">
        <f t="shared" si="13"/>
        <v>14818000</v>
      </c>
      <c r="I71" s="53">
        <f t="shared" si="13"/>
        <v>181244000</v>
      </c>
      <c r="J71" s="53">
        <f t="shared" si="13"/>
        <v>14818000</v>
      </c>
      <c r="K71" s="53">
        <f t="shared" si="13"/>
        <v>0</v>
      </c>
      <c r="L71" s="53">
        <f t="shared" si="13"/>
        <v>0</v>
      </c>
      <c r="M71" s="53">
        <f t="shared" si="13"/>
        <v>0</v>
      </c>
      <c r="N71" s="29">
        <v>7.5578133447582907E-2</v>
      </c>
      <c r="O71" s="30">
        <v>0</v>
      </c>
    </row>
    <row r="72" spans="1:15" ht="13.5" thickTop="1" x14ac:dyDescent="0.3">
      <c r="A72" s="39" t="s">
        <v>114</v>
      </c>
      <c r="B72" s="3" t="s">
        <v>115</v>
      </c>
      <c r="C72" s="10">
        <v>20367474</v>
      </c>
      <c r="D72" s="10">
        <v>0</v>
      </c>
      <c r="E72" s="10">
        <v>0</v>
      </c>
      <c r="F72" s="10">
        <v>20367474</v>
      </c>
      <c r="G72" s="10">
        <v>0</v>
      </c>
      <c r="H72" s="10">
        <v>14818000</v>
      </c>
      <c r="I72" s="10">
        <v>5549474</v>
      </c>
      <c r="J72" s="10">
        <v>14818000</v>
      </c>
      <c r="K72" s="10">
        <v>0</v>
      </c>
      <c r="L72" s="10">
        <v>0</v>
      </c>
      <c r="M72" s="10">
        <v>0</v>
      </c>
      <c r="N72" s="28">
        <v>0.72753253545334096</v>
      </c>
      <c r="O72" s="40">
        <v>0</v>
      </c>
    </row>
    <row r="73" spans="1:15" x14ac:dyDescent="0.3">
      <c r="A73" s="39" t="s">
        <v>116</v>
      </c>
      <c r="B73" s="3" t="s">
        <v>117</v>
      </c>
      <c r="C73" s="10">
        <v>2587526</v>
      </c>
      <c r="D73" s="10">
        <v>0</v>
      </c>
      <c r="E73" s="10">
        <v>0</v>
      </c>
      <c r="F73" s="10">
        <v>2587526</v>
      </c>
      <c r="G73" s="10">
        <v>0</v>
      </c>
      <c r="H73" s="10">
        <v>0</v>
      </c>
      <c r="I73" s="10">
        <v>2587526</v>
      </c>
      <c r="J73" s="10">
        <v>0</v>
      </c>
      <c r="K73" s="10">
        <v>0</v>
      </c>
      <c r="L73" s="10">
        <v>0</v>
      </c>
      <c r="M73" s="10">
        <v>0</v>
      </c>
      <c r="N73" s="28">
        <v>0</v>
      </c>
      <c r="O73" s="40">
        <v>0</v>
      </c>
    </row>
    <row r="74" spans="1:15" s="12" customFormat="1" ht="13.5" thickBot="1" x14ac:dyDescent="0.35">
      <c r="A74" s="16" t="s">
        <v>176</v>
      </c>
      <c r="B74" s="23" t="s">
        <v>177</v>
      </c>
      <c r="C74" s="45">
        <v>173107000</v>
      </c>
      <c r="D74" s="45"/>
      <c r="E74" s="45"/>
      <c r="F74" s="45">
        <v>173107000</v>
      </c>
      <c r="G74" s="45"/>
      <c r="H74" s="45"/>
      <c r="I74" s="45">
        <v>173107000</v>
      </c>
      <c r="J74" s="45"/>
      <c r="K74" s="45"/>
      <c r="L74" s="45"/>
      <c r="M74" s="45"/>
      <c r="N74" s="31">
        <v>0</v>
      </c>
      <c r="O74" s="35">
        <v>0</v>
      </c>
    </row>
    <row r="75" spans="1:15" s="25" customFormat="1" ht="24" customHeight="1" thickTop="1" thickBot="1" x14ac:dyDescent="0.35">
      <c r="A75" s="164" t="s">
        <v>178</v>
      </c>
      <c r="B75" s="165"/>
      <c r="C75" s="53">
        <f>SUM(C76:C88)</f>
        <v>23100000000</v>
      </c>
      <c r="D75" s="53">
        <f t="shared" ref="D75:M75" si="14">SUM(D76:D88)</f>
        <v>0</v>
      </c>
      <c r="E75" s="53">
        <f t="shared" si="14"/>
        <v>0</v>
      </c>
      <c r="F75" s="53">
        <f t="shared" si="14"/>
        <v>23100000000</v>
      </c>
      <c r="G75" s="53">
        <f t="shared" si="14"/>
        <v>0</v>
      </c>
      <c r="H75" s="53">
        <f t="shared" si="14"/>
        <v>12285181544</v>
      </c>
      <c r="I75" s="53">
        <f t="shared" si="14"/>
        <v>10814818456</v>
      </c>
      <c r="J75" s="53">
        <f t="shared" si="14"/>
        <v>10136791349</v>
      </c>
      <c r="K75" s="53">
        <f t="shared" si="14"/>
        <v>127825687</v>
      </c>
      <c r="L75" s="53">
        <f t="shared" si="14"/>
        <v>127825687</v>
      </c>
      <c r="M75" s="53">
        <f t="shared" si="14"/>
        <v>121873495</v>
      </c>
      <c r="N75" s="29">
        <v>0.43882213632034633</v>
      </c>
      <c r="O75" s="30">
        <v>5.5335795238095238E-3</v>
      </c>
    </row>
    <row r="76" spans="1:15" ht="13.5" thickTop="1" x14ac:dyDescent="0.3">
      <c r="A76" s="54" t="s">
        <v>118</v>
      </c>
      <c r="B76" s="55" t="s">
        <v>119</v>
      </c>
      <c r="C76" s="56">
        <v>5716025396</v>
      </c>
      <c r="D76" s="56">
        <v>0</v>
      </c>
      <c r="E76" s="56">
        <v>0</v>
      </c>
      <c r="F76" s="56">
        <v>5716025396</v>
      </c>
      <c r="G76" s="56">
        <v>0</v>
      </c>
      <c r="H76" s="56">
        <v>4764227900</v>
      </c>
      <c r="I76" s="56">
        <v>951797496</v>
      </c>
      <c r="J76" s="56">
        <v>3941952756</v>
      </c>
      <c r="K76" s="56">
        <v>54609158</v>
      </c>
      <c r="L76" s="56">
        <v>54609158</v>
      </c>
      <c r="M76" s="56">
        <v>48656966</v>
      </c>
      <c r="N76" s="28">
        <v>0.68963177783613894</v>
      </c>
      <c r="O76" s="40">
        <v>9.5536940822927019E-3</v>
      </c>
    </row>
    <row r="77" spans="1:15" x14ac:dyDescent="0.3">
      <c r="A77" s="57" t="s">
        <v>120</v>
      </c>
      <c r="B77" s="58" t="s">
        <v>121</v>
      </c>
      <c r="C77" s="59">
        <v>931633113</v>
      </c>
      <c r="D77" s="59">
        <v>0</v>
      </c>
      <c r="E77" s="59">
        <v>0</v>
      </c>
      <c r="F77" s="59">
        <v>931633113</v>
      </c>
      <c r="G77" s="59">
        <v>0</v>
      </c>
      <c r="H77" s="59">
        <v>662599884</v>
      </c>
      <c r="I77" s="59">
        <v>269033229</v>
      </c>
      <c r="J77" s="59">
        <v>633050367</v>
      </c>
      <c r="K77" s="59">
        <v>0</v>
      </c>
      <c r="L77" s="59">
        <v>0</v>
      </c>
      <c r="M77" s="59">
        <v>0</v>
      </c>
      <c r="N77" s="28">
        <v>0.67950608256235301</v>
      </c>
      <c r="O77" s="40">
        <v>0</v>
      </c>
    </row>
    <row r="78" spans="1:15" x14ac:dyDescent="0.3">
      <c r="A78" s="57" t="s">
        <v>122</v>
      </c>
      <c r="B78" s="58" t="s">
        <v>123</v>
      </c>
      <c r="C78" s="59">
        <v>2386130014</v>
      </c>
      <c r="D78" s="59">
        <v>0</v>
      </c>
      <c r="E78" s="59">
        <v>0</v>
      </c>
      <c r="F78" s="59">
        <v>2386130014</v>
      </c>
      <c r="G78" s="59">
        <v>0</v>
      </c>
      <c r="H78" s="59">
        <v>2102439006</v>
      </c>
      <c r="I78" s="59">
        <v>283691008</v>
      </c>
      <c r="J78" s="59">
        <v>1567251607</v>
      </c>
      <c r="K78" s="59">
        <v>14476667</v>
      </c>
      <c r="L78" s="59">
        <v>14476667</v>
      </c>
      <c r="M78" s="59">
        <v>14476667</v>
      </c>
      <c r="N78" s="28">
        <v>0.65681735605543579</v>
      </c>
      <c r="O78" s="40">
        <v>6.067006791357514E-3</v>
      </c>
    </row>
    <row r="79" spans="1:15" x14ac:dyDescent="0.3">
      <c r="A79" s="57" t="s">
        <v>124</v>
      </c>
      <c r="B79" s="58" t="s">
        <v>125</v>
      </c>
      <c r="C79" s="59">
        <v>753400000</v>
      </c>
      <c r="D79" s="59">
        <v>0</v>
      </c>
      <c r="E79" s="59">
        <v>0</v>
      </c>
      <c r="F79" s="59">
        <v>753400000</v>
      </c>
      <c r="G79" s="59">
        <v>0</v>
      </c>
      <c r="H79" s="59">
        <v>0</v>
      </c>
      <c r="I79" s="59">
        <v>753400000</v>
      </c>
      <c r="J79" s="59">
        <v>0</v>
      </c>
      <c r="K79" s="59">
        <v>0</v>
      </c>
      <c r="L79" s="59">
        <v>0</v>
      </c>
      <c r="M79" s="59">
        <v>0</v>
      </c>
      <c r="N79" s="28">
        <v>0</v>
      </c>
      <c r="O79" s="40">
        <v>0</v>
      </c>
    </row>
    <row r="80" spans="1:15" x14ac:dyDescent="0.3">
      <c r="A80" s="57" t="s">
        <v>126</v>
      </c>
      <c r="B80" s="58" t="s">
        <v>127</v>
      </c>
      <c r="C80" s="59">
        <v>246600000</v>
      </c>
      <c r="D80" s="59">
        <v>0</v>
      </c>
      <c r="E80" s="59">
        <v>0</v>
      </c>
      <c r="F80" s="59">
        <v>246600000</v>
      </c>
      <c r="G80" s="59">
        <v>0</v>
      </c>
      <c r="H80" s="59">
        <v>164994100</v>
      </c>
      <c r="I80" s="59">
        <v>81605900</v>
      </c>
      <c r="J80" s="59">
        <v>164994100</v>
      </c>
      <c r="K80" s="59">
        <v>0</v>
      </c>
      <c r="L80" s="59">
        <v>0</v>
      </c>
      <c r="M80" s="59">
        <v>0</v>
      </c>
      <c r="N80" s="28">
        <v>0.66907583130575832</v>
      </c>
      <c r="O80" s="40">
        <v>0</v>
      </c>
    </row>
    <row r="81" spans="1:18" x14ac:dyDescent="0.3">
      <c r="A81" s="57" t="s">
        <v>128</v>
      </c>
      <c r="B81" s="58" t="s">
        <v>129</v>
      </c>
      <c r="C81" s="59">
        <v>4791560500</v>
      </c>
      <c r="D81" s="59">
        <v>0</v>
      </c>
      <c r="E81" s="59">
        <v>0</v>
      </c>
      <c r="F81" s="59">
        <v>4791560500</v>
      </c>
      <c r="G81" s="59">
        <v>0</v>
      </c>
      <c r="H81" s="59">
        <v>1924826709</v>
      </c>
      <c r="I81" s="59">
        <v>2866733791</v>
      </c>
      <c r="J81" s="59">
        <v>1545180043</v>
      </c>
      <c r="K81" s="59">
        <v>12343334</v>
      </c>
      <c r="L81" s="59">
        <v>12343334</v>
      </c>
      <c r="M81" s="59">
        <v>12343334</v>
      </c>
      <c r="N81" s="28">
        <v>0.32247950182409257</v>
      </c>
      <c r="O81" s="40">
        <v>2.5760572155981336E-3</v>
      </c>
    </row>
    <row r="82" spans="1:18" x14ac:dyDescent="0.3">
      <c r="A82" s="57" t="s">
        <v>130</v>
      </c>
      <c r="B82" s="58" t="s">
        <v>131</v>
      </c>
      <c r="C82" s="59">
        <v>902649775</v>
      </c>
      <c r="D82" s="59">
        <v>0</v>
      </c>
      <c r="E82" s="59">
        <v>0</v>
      </c>
      <c r="F82" s="59">
        <v>902649775</v>
      </c>
      <c r="G82" s="59">
        <v>0</v>
      </c>
      <c r="H82" s="59">
        <v>100000000</v>
      </c>
      <c r="I82" s="59">
        <v>802649775</v>
      </c>
      <c r="J82" s="59">
        <v>40500000</v>
      </c>
      <c r="K82" s="59">
        <v>2700000</v>
      </c>
      <c r="L82" s="59">
        <v>2700000</v>
      </c>
      <c r="M82" s="59">
        <v>2700000</v>
      </c>
      <c r="N82" s="28">
        <v>4.4867900177563327E-2</v>
      </c>
      <c r="O82" s="40">
        <v>2.9911933451708885E-3</v>
      </c>
    </row>
    <row r="83" spans="1:18" x14ac:dyDescent="0.3">
      <c r="A83" s="57" t="s">
        <v>132</v>
      </c>
      <c r="B83" s="58" t="s">
        <v>133</v>
      </c>
      <c r="C83" s="59">
        <v>1581525016</v>
      </c>
      <c r="D83" s="59">
        <v>0</v>
      </c>
      <c r="E83" s="59">
        <v>0</v>
      </c>
      <c r="F83" s="59">
        <v>1581525016</v>
      </c>
      <c r="G83" s="59">
        <v>0</v>
      </c>
      <c r="H83" s="59">
        <v>662134000</v>
      </c>
      <c r="I83" s="59">
        <v>919391016</v>
      </c>
      <c r="J83" s="59">
        <v>602287333</v>
      </c>
      <c r="K83" s="59">
        <v>3726667</v>
      </c>
      <c r="L83" s="59">
        <v>3726667</v>
      </c>
      <c r="M83" s="59">
        <v>3726667</v>
      </c>
      <c r="N83" s="28">
        <v>0.38082694039409365</v>
      </c>
      <c r="O83" s="40">
        <v>2.356375626245548E-3</v>
      </c>
    </row>
    <row r="84" spans="1:18" x14ac:dyDescent="0.3">
      <c r="A84" s="57" t="s">
        <v>134</v>
      </c>
      <c r="B84" s="58" t="s">
        <v>135</v>
      </c>
      <c r="C84" s="59">
        <v>1148958604</v>
      </c>
      <c r="D84" s="59">
        <v>0</v>
      </c>
      <c r="E84" s="59">
        <v>0</v>
      </c>
      <c r="F84" s="59">
        <v>1148958604</v>
      </c>
      <c r="G84" s="59">
        <v>0</v>
      </c>
      <c r="H84" s="59">
        <v>383830011</v>
      </c>
      <c r="I84" s="59">
        <v>765128593</v>
      </c>
      <c r="J84" s="59">
        <v>352080015</v>
      </c>
      <c r="K84" s="59">
        <v>3400000</v>
      </c>
      <c r="L84" s="59">
        <v>3400000</v>
      </c>
      <c r="M84" s="59">
        <v>3400000</v>
      </c>
      <c r="N84" s="28">
        <v>0.30643402971548661</v>
      </c>
      <c r="O84" s="40">
        <v>2.9592014787679852E-3</v>
      </c>
    </row>
    <row r="85" spans="1:18" x14ac:dyDescent="0.3">
      <c r="A85" s="57" t="s">
        <v>136</v>
      </c>
      <c r="B85" s="58" t="s">
        <v>137</v>
      </c>
      <c r="C85" s="59">
        <v>1448192383</v>
      </c>
      <c r="D85" s="59">
        <v>0</v>
      </c>
      <c r="E85" s="59">
        <v>0</v>
      </c>
      <c r="F85" s="59">
        <v>1448192383</v>
      </c>
      <c r="G85" s="59">
        <v>0</v>
      </c>
      <c r="H85" s="59">
        <v>855438267</v>
      </c>
      <c r="I85" s="59">
        <v>592754116</v>
      </c>
      <c r="J85" s="59">
        <v>734773267</v>
      </c>
      <c r="K85" s="59">
        <v>13541334</v>
      </c>
      <c r="L85" s="59">
        <v>13541334</v>
      </c>
      <c r="M85" s="59">
        <v>13541334</v>
      </c>
      <c r="N85" s="28">
        <v>0.50737269138087993</v>
      </c>
      <c r="O85" s="40">
        <v>9.3505076804426199E-3</v>
      </c>
    </row>
    <row r="86" spans="1:18" x14ac:dyDescent="0.3">
      <c r="A86" s="57" t="s">
        <v>138</v>
      </c>
      <c r="B86" s="58" t="s">
        <v>139</v>
      </c>
      <c r="C86" s="59">
        <v>563385574</v>
      </c>
      <c r="D86" s="59">
        <v>0</v>
      </c>
      <c r="E86" s="59">
        <v>0</v>
      </c>
      <c r="F86" s="59">
        <v>563385574</v>
      </c>
      <c r="G86" s="59">
        <v>0</v>
      </c>
      <c r="H86" s="59">
        <v>269266667</v>
      </c>
      <c r="I86" s="59">
        <v>294118907</v>
      </c>
      <c r="J86" s="59">
        <v>269266667</v>
      </c>
      <c r="K86" s="59">
        <v>9683334</v>
      </c>
      <c r="L86" s="59">
        <v>9683334</v>
      </c>
      <c r="M86" s="59">
        <v>9683334</v>
      </c>
      <c r="N86" s="28">
        <v>0.47794384419221925</v>
      </c>
      <c r="O86" s="40">
        <v>1.7187756390794628E-2</v>
      </c>
    </row>
    <row r="87" spans="1:18" x14ac:dyDescent="0.3">
      <c r="A87" s="57" t="s">
        <v>140</v>
      </c>
      <c r="B87" s="58" t="s">
        <v>141</v>
      </c>
      <c r="C87" s="59">
        <v>2112137225</v>
      </c>
      <c r="D87" s="59">
        <v>0</v>
      </c>
      <c r="E87" s="59">
        <v>0</v>
      </c>
      <c r="F87" s="59">
        <v>2112137225</v>
      </c>
      <c r="G87" s="59">
        <v>0</v>
      </c>
      <c r="H87" s="59">
        <v>122000000</v>
      </c>
      <c r="I87" s="59">
        <v>1990137225</v>
      </c>
      <c r="J87" s="59">
        <v>88630194</v>
      </c>
      <c r="K87" s="59">
        <v>1630194</v>
      </c>
      <c r="L87" s="59">
        <v>1630194</v>
      </c>
      <c r="M87" s="59">
        <v>1630194</v>
      </c>
      <c r="N87" s="28">
        <v>4.1962327518752951E-2</v>
      </c>
      <c r="O87" s="40">
        <v>7.7182201075974121E-4</v>
      </c>
    </row>
    <row r="88" spans="1:18" ht="13.5" thickBot="1" x14ac:dyDescent="0.35">
      <c r="A88" s="60" t="s">
        <v>142</v>
      </c>
      <c r="B88" s="61" t="s">
        <v>143</v>
      </c>
      <c r="C88" s="62">
        <v>517802400</v>
      </c>
      <c r="D88" s="62">
        <v>0</v>
      </c>
      <c r="E88" s="62">
        <v>0</v>
      </c>
      <c r="F88" s="62">
        <v>517802400</v>
      </c>
      <c r="G88" s="62">
        <v>0</v>
      </c>
      <c r="H88" s="62">
        <v>273425000</v>
      </c>
      <c r="I88" s="62">
        <v>244377400</v>
      </c>
      <c r="J88" s="62">
        <v>196825000</v>
      </c>
      <c r="K88" s="62">
        <v>11714999</v>
      </c>
      <c r="L88" s="62">
        <v>11714999</v>
      </c>
      <c r="M88" s="62">
        <v>11714999</v>
      </c>
      <c r="N88" s="28">
        <v>0.38011604426707951</v>
      </c>
      <c r="O88" s="40">
        <v>2.2624458673810705E-2</v>
      </c>
      <c r="R88" s="24"/>
    </row>
    <row r="89" spans="1:18" s="25" customFormat="1" ht="26.25" customHeight="1" thickTop="1" thickBot="1" x14ac:dyDescent="0.35">
      <c r="A89" s="164" t="s">
        <v>179</v>
      </c>
      <c r="B89" s="165" t="s">
        <v>1</v>
      </c>
      <c r="C89" s="53">
        <f>+C8+C75</f>
        <v>69298249000</v>
      </c>
      <c r="D89" s="53">
        <f t="shared" ref="D89:M89" si="15">+D8+D75</f>
        <v>451000000</v>
      </c>
      <c r="E89" s="53">
        <f t="shared" si="15"/>
        <v>451000000</v>
      </c>
      <c r="F89" s="53">
        <f t="shared" si="15"/>
        <v>69298249000</v>
      </c>
      <c r="G89" s="53">
        <f t="shared" si="15"/>
        <v>12123437000</v>
      </c>
      <c r="H89" s="53">
        <f t="shared" si="15"/>
        <v>44153004349.400002</v>
      </c>
      <c r="I89" s="53">
        <f t="shared" si="15"/>
        <v>13021807650.6</v>
      </c>
      <c r="J89" s="53">
        <f t="shared" si="15"/>
        <v>22209061865.010002</v>
      </c>
      <c r="K89" s="53">
        <f t="shared" si="15"/>
        <v>3943568719.52</v>
      </c>
      <c r="L89" s="53">
        <f t="shared" si="15"/>
        <v>3943568719.52</v>
      </c>
      <c r="M89" s="53">
        <f t="shared" si="15"/>
        <v>3922638288.52</v>
      </c>
      <c r="N89" s="29">
        <v>0.32048518087390637</v>
      </c>
      <c r="O89" s="30">
        <v>5.6907191399886599E-2</v>
      </c>
    </row>
    <row r="90" spans="1:18" ht="13.5" thickTop="1" x14ac:dyDescent="0.3">
      <c r="A90" s="24" t="s">
        <v>180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8" x14ac:dyDescent="0.3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8" x14ac:dyDescent="0.3">
      <c r="A92" s="4"/>
      <c r="B92" s="3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8" x14ac:dyDescent="0.3">
      <c r="A93" s="4"/>
      <c r="B93" s="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8" x14ac:dyDescent="0.3">
      <c r="A94" s="4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8" ht="34" customHeight="1" x14ac:dyDescent="0.3"/>
  </sheetData>
  <mergeCells count="10">
    <mergeCell ref="A38:B38"/>
    <mergeCell ref="A66:B66"/>
    <mergeCell ref="A71:B71"/>
    <mergeCell ref="A75:B75"/>
    <mergeCell ref="A89:B89"/>
    <mergeCell ref="A8:B8"/>
    <mergeCell ref="A9:B9"/>
    <mergeCell ref="A4:O4"/>
    <mergeCell ref="A5:O5"/>
    <mergeCell ref="A6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8C6EF-ADC8-49EA-89B6-D0BA01B8B839}">
  <dimension ref="A1:O93"/>
  <sheetViews>
    <sheetView workbookViewId="0">
      <pane xSplit="2" ySplit="9" topLeftCell="F58" activePane="bottomRight" state="frozen"/>
      <selection pane="topRight" activeCell="C1" sqref="C1"/>
      <selection pane="bottomLeft" activeCell="A10" sqref="A10"/>
      <selection pane="bottomRight" activeCell="B3" sqref="B3"/>
    </sheetView>
  </sheetViews>
  <sheetFormatPr baseColWidth="10" defaultColWidth="11.453125" defaultRowHeight="13" x14ac:dyDescent="0.3"/>
  <cols>
    <col min="1" max="1" width="21.54296875" style="2" customWidth="1"/>
    <col min="2" max="2" width="27.54296875" style="2" customWidth="1"/>
    <col min="3" max="13" width="18.81640625" style="8" customWidth="1"/>
    <col min="14" max="14" width="10.453125" style="89" customWidth="1"/>
    <col min="15" max="15" width="11.1796875" style="89" customWidth="1"/>
    <col min="16" max="16384" width="11.453125" style="2"/>
  </cols>
  <sheetData>
    <row r="1" spans="1:15" x14ac:dyDescent="0.3">
      <c r="A1" s="1" t="s">
        <v>0</v>
      </c>
      <c r="B1" s="1">
        <v>2024</v>
      </c>
      <c r="C1" s="2"/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 x14ac:dyDescent="0.3">
      <c r="A2" s="1" t="s">
        <v>2</v>
      </c>
      <c r="B2" s="1" t="s">
        <v>3</v>
      </c>
      <c r="C2" s="2"/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 x14ac:dyDescent="0.3">
      <c r="A3" s="1" t="s">
        <v>4</v>
      </c>
      <c r="B3" s="160" t="s">
        <v>145</v>
      </c>
      <c r="C3" s="2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</row>
    <row r="4" spans="1:15" x14ac:dyDescent="0.3">
      <c r="A4" s="166" t="s">
        <v>149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x14ac:dyDescent="0.3">
      <c r="A5" s="166" t="s">
        <v>150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1:15" s="6" customFormat="1" ht="21.75" customHeight="1" thickBot="1" x14ac:dyDescent="0.35">
      <c r="A6" s="168" t="s">
        <v>187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1:15" s="25" customFormat="1" ht="28.5" customHeight="1" thickTop="1" thickBot="1" x14ac:dyDescent="0.35">
      <c r="A7" s="63" t="s">
        <v>146</v>
      </c>
      <c r="B7" s="64" t="s">
        <v>6</v>
      </c>
      <c r="C7" s="65" t="s">
        <v>7</v>
      </c>
      <c r="D7" s="65" t="s">
        <v>8</v>
      </c>
      <c r="E7" s="65" t="s">
        <v>9</v>
      </c>
      <c r="F7" s="65" t="s">
        <v>10</v>
      </c>
      <c r="G7" s="65" t="s">
        <v>11</v>
      </c>
      <c r="H7" s="65" t="s">
        <v>12</v>
      </c>
      <c r="I7" s="65" t="s">
        <v>13</v>
      </c>
      <c r="J7" s="65" t="s">
        <v>14</v>
      </c>
      <c r="K7" s="65" t="s">
        <v>15</v>
      </c>
      <c r="L7" s="65" t="s">
        <v>16</v>
      </c>
      <c r="M7" s="65" t="s">
        <v>17</v>
      </c>
      <c r="N7" s="90" t="s">
        <v>185</v>
      </c>
      <c r="O7" s="91" t="s">
        <v>186</v>
      </c>
    </row>
    <row r="8" spans="1:15" s="25" customFormat="1" ht="24.75" customHeight="1" thickTop="1" x14ac:dyDescent="0.3">
      <c r="A8" s="170" t="s">
        <v>151</v>
      </c>
      <c r="B8" s="171"/>
      <c r="C8" s="66">
        <f>+C9+C38+C66+C71</f>
        <v>46198249000</v>
      </c>
      <c r="D8" s="66">
        <f t="shared" ref="D8:M8" si="0">+D9+D38+D66+D71</f>
        <v>660015534</v>
      </c>
      <c r="E8" s="66">
        <f t="shared" si="0"/>
        <v>660015534</v>
      </c>
      <c r="F8" s="66">
        <f t="shared" si="0"/>
        <v>46198249000</v>
      </c>
      <c r="G8" s="66">
        <f t="shared" si="0"/>
        <v>12123437000</v>
      </c>
      <c r="H8" s="66">
        <f t="shared" si="0"/>
        <v>32236040336.400002</v>
      </c>
      <c r="I8" s="66">
        <f t="shared" si="0"/>
        <v>1838771663.5999999</v>
      </c>
      <c r="J8" s="66">
        <f t="shared" si="0"/>
        <v>14858454134.970001</v>
      </c>
      <c r="K8" s="66">
        <f t="shared" si="0"/>
        <v>6544430644.5299997</v>
      </c>
      <c r="L8" s="66">
        <f t="shared" si="0"/>
        <v>6544430644.5299997</v>
      </c>
      <c r="M8" s="66">
        <f t="shared" si="0"/>
        <v>6542627166.7299995</v>
      </c>
      <c r="N8" s="92">
        <f>+J8/F8</f>
        <v>0.32162375104238261</v>
      </c>
      <c r="O8" s="93">
        <f>+K8/F8</f>
        <v>0.14165971191960111</v>
      </c>
    </row>
    <row r="9" spans="1:15" s="25" customFormat="1" ht="24.75" customHeight="1" thickBot="1" x14ac:dyDescent="0.35">
      <c r="A9" s="172" t="s">
        <v>152</v>
      </c>
      <c r="B9" s="173"/>
      <c r="C9" s="67">
        <f>+C10</f>
        <v>22346642000</v>
      </c>
      <c r="D9" s="67">
        <f t="shared" ref="D9:M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4480886798</v>
      </c>
      <c r="K9" s="67">
        <f t="shared" si="1"/>
        <v>4480886798</v>
      </c>
      <c r="L9" s="67">
        <f t="shared" si="1"/>
        <v>4480886798</v>
      </c>
      <c r="M9" s="67">
        <f t="shared" si="1"/>
        <v>4480886798</v>
      </c>
      <c r="N9" s="94">
        <f t="shared" ref="N9:N72" si="2">+J9/F9</f>
        <v>0.20051723198501145</v>
      </c>
      <c r="O9" s="95">
        <f t="shared" ref="O9:O72" si="3">+K9/F9</f>
        <v>0.20051723198501145</v>
      </c>
    </row>
    <row r="10" spans="1:15" s="12" customFormat="1" ht="26.5" thickTop="1" x14ac:dyDescent="0.3">
      <c r="A10" s="34" t="s">
        <v>153</v>
      </c>
      <c r="B10" s="14" t="s">
        <v>154</v>
      </c>
      <c r="C10" s="13">
        <f>+C11+C21+C31+C37</f>
        <v>22346642000</v>
      </c>
      <c r="D10" s="13">
        <f t="shared" ref="D10:M10" si="4">+D11+D21+D31+D37</f>
        <v>0</v>
      </c>
      <c r="E10" s="13">
        <f t="shared" si="4"/>
        <v>0</v>
      </c>
      <c r="F10" s="13">
        <f t="shared" si="4"/>
        <v>22346642000</v>
      </c>
      <c r="G10" s="13">
        <f t="shared" si="4"/>
        <v>2123437000</v>
      </c>
      <c r="H10" s="13">
        <f t="shared" si="4"/>
        <v>20223205000</v>
      </c>
      <c r="I10" s="13">
        <f t="shared" si="4"/>
        <v>0</v>
      </c>
      <c r="J10" s="13">
        <f t="shared" si="4"/>
        <v>4480886798</v>
      </c>
      <c r="K10" s="13">
        <f t="shared" si="4"/>
        <v>4480886798</v>
      </c>
      <c r="L10" s="13">
        <f t="shared" si="4"/>
        <v>4480886798</v>
      </c>
      <c r="M10" s="13">
        <f t="shared" si="4"/>
        <v>4480886798</v>
      </c>
      <c r="N10" s="96">
        <f>+J10/F10</f>
        <v>0.20051723198501145</v>
      </c>
      <c r="O10" s="97">
        <f t="shared" si="3"/>
        <v>0.20051723198501145</v>
      </c>
    </row>
    <row r="11" spans="1:15" s="12" customFormat="1" x14ac:dyDescent="0.3">
      <c r="A11" s="36" t="s">
        <v>155</v>
      </c>
      <c r="B11" s="15" t="s">
        <v>156</v>
      </c>
      <c r="C11" s="9">
        <f>+C12</f>
        <v>13917767000</v>
      </c>
      <c r="D11" s="9">
        <f t="shared" ref="D11:M11" si="5">+D12</f>
        <v>0</v>
      </c>
      <c r="E11" s="9">
        <f t="shared" si="5"/>
        <v>0</v>
      </c>
      <c r="F11" s="9">
        <f t="shared" si="5"/>
        <v>13917767000</v>
      </c>
      <c r="G11" s="9">
        <f t="shared" si="5"/>
        <v>0</v>
      </c>
      <c r="H11" s="9">
        <f t="shared" si="5"/>
        <v>13917767000</v>
      </c>
      <c r="I11" s="9">
        <f t="shared" si="5"/>
        <v>0</v>
      </c>
      <c r="J11" s="9">
        <f t="shared" si="5"/>
        <v>2980484410</v>
      </c>
      <c r="K11" s="9">
        <f t="shared" si="5"/>
        <v>2980484410</v>
      </c>
      <c r="L11" s="9">
        <f t="shared" si="5"/>
        <v>2980484410</v>
      </c>
      <c r="M11" s="9">
        <f t="shared" si="5"/>
        <v>2980484410</v>
      </c>
      <c r="N11" s="96">
        <f t="shared" si="2"/>
        <v>0.21414961250608663</v>
      </c>
      <c r="O11" s="97">
        <f t="shared" si="3"/>
        <v>0.21414961250608663</v>
      </c>
    </row>
    <row r="12" spans="1:15" s="12" customFormat="1" x14ac:dyDescent="0.3">
      <c r="A12" s="36" t="s">
        <v>157</v>
      </c>
      <c r="B12" s="15" t="s">
        <v>158</v>
      </c>
      <c r="C12" s="9">
        <f>SUM(C13:C20)</f>
        <v>13917767000</v>
      </c>
      <c r="D12" s="9">
        <f t="shared" ref="D12:M12" si="6">SUM(D13:D20)</f>
        <v>0</v>
      </c>
      <c r="E12" s="9">
        <f t="shared" si="6"/>
        <v>0</v>
      </c>
      <c r="F12" s="9">
        <f t="shared" si="6"/>
        <v>13917767000</v>
      </c>
      <c r="G12" s="9">
        <f t="shared" si="6"/>
        <v>0</v>
      </c>
      <c r="H12" s="9">
        <f t="shared" si="6"/>
        <v>13917767000</v>
      </c>
      <c r="I12" s="9">
        <f t="shared" si="6"/>
        <v>0</v>
      </c>
      <c r="J12" s="9">
        <f t="shared" si="6"/>
        <v>2980484410</v>
      </c>
      <c r="K12" s="9">
        <f t="shared" si="6"/>
        <v>2980484410</v>
      </c>
      <c r="L12" s="9">
        <f t="shared" si="6"/>
        <v>2980484410</v>
      </c>
      <c r="M12" s="9">
        <f t="shared" si="6"/>
        <v>2980484410</v>
      </c>
      <c r="N12" s="96">
        <f t="shared" si="2"/>
        <v>0.21414961250608663</v>
      </c>
      <c r="O12" s="97">
        <f t="shared" si="3"/>
        <v>0.21414961250608663</v>
      </c>
    </row>
    <row r="13" spans="1:15" x14ac:dyDescent="0.3">
      <c r="A13" s="39" t="s">
        <v>18</v>
      </c>
      <c r="B13" s="3" t="s">
        <v>19</v>
      </c>
      <c r="C13" s="10">
        <v>10325944722</v>
      </c>
      <c r="D13" s="10">
        <v>0</v>
      </c>
      <c r="E13" s="10">
        <v>0</v>
      </c>
      <c r="F13" s="10">
        <v>10325944722</v>
      </c>
      <c r="G13" s="10">
        <v>0</v>
      </c>
      <c r="H13" s="10">
        <v>10325944722</v>
      </c>
      <c r="I13" s="10">
        <v>0</v>
      </c>
      <c r="J13" s="10">
        <v>2564663657</v>
      </c>
      <c r="K13" s="10">
        <v>2564663657</v>
      </c>
      <c r="L13" s="10">
        <v>2564663657</v>
      </c>
      <c r="M13" s="10">
        <v>2564663657</v>
      </c>
      <c r="N13" s="89">
        <f t="shared" si="2"/>
        <v>0.24837084896802142</v>
      </c>
      <c r="O13" s="98">
        <f t="shared" si="3"/>
        <v>0.24837084896802142</v>
      </c>
    </row>
    <row r="14" spans="1:15" x14ac:dyDescent="0.3">
      <c r="A14" s="39" t="s">
        <v>20</v>
      </c>
      <c r="B14" s="3" t="s">
        <v>21</v>
      </c>
      <c r="C14" s="10">
        <v>863937445</v>
      </c>
      <c r="D14" s="10">
        <v>0</v>
      </c>
      <c r="E14" s="10">
        <v>0</v>
      </c>
      <c r="F14" s="10">
        <v>863937445</v>
      </c>
      <c r="G14" s="10">
        <v>0</v>
      </c>
      <c r="H14" s="10">
        <v>863937445</v>
      </c>
      <c r="I14" s="10">
        <v>0</v>
      </c>
      <c r="J14" s="10">
        <v>170058255</v>
      </c>
      <c r="K14" s="10">
        <v>170058255</v>
      </c>
      <c r="L14" s="10">
        <v>170058255</v>
      </c>
      <c r="M14" s="10">
        <v>170058255</v>
      </c>
      <c r="N14" s="89">
        <f t="shared" si="2"/>
        <v>0.19684093563047264</v>
      </c>
      <c r="O14" s="98">
        <f t="shared" si="3"/>
        <v>0.19684093563047264</v>
      </c>
    </row>
    <row r="15" spans="1:15" x14ac:dyDescent="0.3">
      <c r="A15" s="39" t="s">
        <v>22</v>
      </c>
      <c r="B15" s="3" t="s">
        <v>23</v>
      </c>
      <c r="C15" s="10">
        <v>18559635</v>
      </c>
      <c r="D15" s="10">
        <v>0</v>
      </c>
      <c r="E15" s="10">
        <v>0</v>
      </c>
      <c r="F15" s="10">
        <v>18559635</v>
      </c>
      <c r="G15" s="10">
        <v>0</v>
      </c>
      <c r="H15" s="10">
        <v>18559635</v>
      </c>
      <c r="I15" s="10">
        <v>0</v>
      </c>
      <c r="J15" s="10">
        <v>4461934</v>
      </c>
      <c r="K15" s="10">
        <v>4461934</v>
      </c>
      <c r="L15" s="10">
        <v>4461934</v>
      </c>
      <c r="M15" s="10">
        <v>4461934</v>
      </c>
      <c r="N15" s="89">
        <f t="shared" si="2"/>
        <v>0.24041065462763681</v>
      </c>
      <c r="O15" s="98">
        <f t="shared" si="3"/>
        <v>0.24041065462763681</v>
      </c>
    </row>
    <row r="16" spans="1:15" x14ac:dyDescent="0.3">
      <c r="A16" s="39" t="s">
        <v>24</v>
      </c>
      <c r="B16" s="3" t="s">
        <v>25</v>
      </c>
      <c r="C16" s="10">
        <v>557090750</v>
      </c>
      <c r="D16" s="10">
        <v>0</v>
      </c>
      <c r="E16" s="10">
        <v>0</v>
      </c>
      <c r="F16" s="10">
        <v>557090750</v>
      </c>
      <c r="G16" s="10">
        <v>0</v>
      </c>
      <c r="H16" s="10">
        <v>557090750</v>
      </c>
      <c r="I16" s="10">
        <v>0</v>
      </c>
      <c r="J16" s="10">
        <v>11154958</v>
      </c>
      <c r="K16" s="10">
        <v>11154958</v>
      </c>
      <c r="L16" s="10">
        <v>11154958</v>
      </c>
      <c r="M16" s="10">
        <v>11154958</v>
      </c>
      <c r="N16" s="89">
        <f t="shared" si="2"/>
        <v>2.0023592206476235E-2</v>
      </c>
      <c r="O16" s="98">
        <f t="shared" si="3"/>
        <v>2.0023592206476235E-2</v>
      </c>
    </row>
    <row r="17" spans="1:15" x14ac:dyDescent="0.3">
      <c r="A17" s="39" t="s">
        <v>26</v>
      </c>
      <c r="B17" s="3" t="s">
        <v>27</v>
      </c>
      <c r="C17" s="10">
        <v>360644919</v>
      </c>
      <c r="D17" s="10">
        <v>0</v>
      </c>
      <c r="E17" s="10">
        <v>0</v>
      </c>
      <c r="F17" s="10">
        <v>360644919</v>
      </c>
      <c r="G17" s="10">
        <v>0</v>
      </c>
      <c r="H17" s="10">
        <v>360644919</v>
      </c>
      <c r="I17" s="10">
        <v>0</v>
      </c>
      <c r="J17" s="10">
        <v>114473471</v>
      </c>
      <c r="K17" s="10">
        <v>114473471</v>
      </c>
      <c r="L17" s="10">
        <v>114473471</v>
      </c>
      <c r="M17" s="10">
        <v>114473471</v>
      </c>
      <c r="N17" s="89">
        <f t="shared" si="2"/>
        <v>0.31741323659130771</v>
      </c>
      <c r="O17" s="98">
        <f t="shared" si="3"/>
        <v>0.31741323659130771</v>
      </c>
    </row>
    <row r="18" spans="1:15" x14ac:dyDescent="0.3">
      <c r="A18" s="39" t="s">
        <v>28</v>
      </c>
      <c r="B18" s="3" t="s">
        <v>29</v>
      </c>
      <c r="C18" s="10">
        <v>84174125</v>
      </c>
      <c r="D18" s="10">
        <v>0</v>
      </c>
      <c r="E18" s="10">
        <v>0</v>
      </c>
      <c r="F18" s="10">
        <v>84174125</v>
      </c>
      <c r="G18" s="10">
        <v>0</v>
      </c>
      <c r="H18" s="10">
        <v>84174125</v>
      </c>
      <c r="I18" s="10">
        <v>0</v>
      </c>
      <c r="J18" s="10">
        <v>9255605</v>
      </c>
      <c r="K18" s="10">
        <v>9255605</v>
      </c>
      <c r="L18" s="10">
        <v>9255605</v>
      </c>
      <c r="M18" s="10">
        <v>9255605</v>
      </c>
      <c r="N18" s="89">
        <f t="shared" si="2"/>
        <v>0.10995784036959101</v>
      </c>
      <c r="O18" s="98">
        <f t="shared" si="3"/>
        <v>0.10995784036959101</v>
      </c>
    </row>
    <row r="19" spans="1:15" x14ac:dyDescent="0.3">
      <c r="A19" s="39" t="s">
        <v>30</v>
      </c>
      <c r="B19" s="3" t="s">
        <v>31</v>
      </c>
      <c r="C19" s="10">
        <v>1137856367</v>
      </c>
      <c r="D19" s="10">
        <v>0</v>
      </c>
      <c r="E19" s="10">
        <v>0</v>
      </c>
      <c r="F19" s="10">
        <v>1137856367</v>
      </c>
      <c r="G19" s="10">
        <v>0</v>
      </c>
      <c r="H19" s="10">
        <v>1137856367</v>
      </c>
      <c r="I19" s="10">
        <v>0</v>
      </c>
      <c r="J19" s="10">
        <v>355957</v>
      </c>
      <c r="K19" s="10">
        <v>355957</v>
      </c>
      <c r="L19" s="10">
        <v>355957</v>
      </c>
      <c r="M19" s="10">
        <v>355957</v>
      </c>
      <c r="N19" s="89">
        <f t="shared" si="2"/>
        <v>3.1283122397820183E-4</v>
      </c>
      <c r="O19" s="98">
        <f t="shared" si="3"/>
        <v>3.1283122397820183E-4</v>
      </c>
    </row>
    <row r="20" spans="1:15" x14ac:dyDescent="0.3">
      <c r="A20" s="39" t="s">
        <v>32</v>
      </c>
      <c r="B20" s="3" t="s">
        <v>33</v>
      </c>
      <c r="C20" s="10">
        <v>569559037</v>
      </c>
      <c r="D20" s="10">
        <v>0</v>
      </c>
      <c r="E20" s="10">
        <v>0</v>
      </c>
      <c r="F20" s="10">
        <v>569559037</v>
      </c>
      <c r="G20" s="10">
        <v>0</v>
      </c>
      <c r="H20" s="10">
        <v>569559037</v>
      </c>
      <c r="I20" s="10">
        <v>0</v>
      </c>
      <c r="J20" s="10">
        <v>106060573</v>
      </c>
      <c r="K20" s="10">
        <v>106060573</v>
      </c>
      <c r="L20" s="10">
        <v>106060573</v>
      </c>
      <c r="M20" s="10">
        <v>106060573</v>
      </c>
      <c r="N20" s="89">
        <f t="shared" si="2"/>
        <v>0.18621524040535942</v>
      </c>
      <c r="O20" s="98">
        <f t="shared" si="3"/>
        <v>0.18621524040535942</v>
      </c>
    </row>
    <row r="21" spans="1:15" s="12" customFormat="1" ht="26" x14ac:dyDescent="0.3">
      <c r="A21" s="37" t="s">
        <v>159</v>
      </c>
      <c r="B21" s="26" t="s">
        <v>160</v>
      </c>
      <c r="C21" s="11">
        <f>SUM(C22:C30)</f>
        <v>5031377000</v>
      </c>
      <c r="D21" s="11">
        <f t="shared" ref="D21:M21" si="7">SUM(D22:D30)</f>
        <v>0</v>
      </c>
      <c r="E21" s="11">
        <f t="shared" si="7"/>
        <v>0</v>
      </c>
      <c r="F21" s="11">
        <f t="shared" si="7"/>
        <v>5031377000</v>
      </c>
      <c r="G21" s="11">
        <f t="shared" si="7"/>
        <v>0</v>
      </c>
      <c r="H21" s="11">
        <f t="shared" si="7"/>
        <v>5031377000</v>
      </c>
      <c r="I21" s="11">
        <f t="shared" si="7"/>
        <v>0</v>
      </c>
      <c r="J21" s="11">
        <f t="shared" si="7"/>
        <v>1239927053</v>
      </c>
      <c r="K21" s="11">
        <f t="shared" si="7"/>
        <v>1239927053</v>
      </c>
      <c r="L21" s="11">
        <f t="shared" si="7"/>
        <v>1239927053</v>
      </c>
      <c r="M21" s="11">
        <f t="shared" si="7"/>
        <v>1239927053</v>
      </c>
      <c r="N21" s="96">
        <f t="shared" si="2"/>
        <v>0.2464389078775055</v>
      </c>
      <c r="O21" s="97">
        <f t="shared" si="3"/>
        <v>0.2464389078775055</v>
      </c>
    </row>
    <row r="22" spans="1:15" x14ac:dyDescent="0.3">
      <c r="A22" s="39" t="s">
        <v>34</v>
      </c>
      <c r="B22" s="3" t="s">
        <v>35</v>
      </c>
      <c r="C22" s="10">
        <v>1511502020</v>
      </c>
      <c r="D22" s="10">
        <v>0</v>
      </c>
      <c r="E22" s="10">
        <v>0</v>
      </c>
      <c r="F22" s="10">
        <v>1511502020</v>
      </c>
      <c r="G22" s="10">
        <v>0</v>
      </c>
      <c r="H22" s="10">
        <v>1511502020</v>
      </c>
      <c r="I22" s="10">
        <v>0</v>
      </c>
      <c r="J22" s="10">
        <v>381615518</v>
      </c>
      <c r="K22" s="10">
        <v>381615518</v>
      </c>
      <c r="L22" s="10">
        <v>381615518</v>
      </c>
      <c r="M22" s="10">
        <v>381615518</v>
      </c>
      <c r="N22" s="89">
        <f t="shared" si="2"/>
        <v>0.25247436850927929</v>
      </c>
      <c r="O22" s="98">
        <f t="shared" si="3"/>
        <v>0.25247436850927929</v>
      </c>
    </row>
    <row r="23" spans="1:15" x14ac:dyDescent="0.3">
      <c r="A23" s="39" t="s">
        <v>36</v>
      </c>
      <c r="B23" s="3" t="s">
        <v>37</v>
      </c>
      <c r="C23" s="10">
        <v>1077259718</v>
      </c>
      <c r="D23" s="10">
        <v>0</v>
      </c>
      <c r="E23" s="10">
        <v>0</v>
      </c>
      <c r="F23" s="10">
        <v>1077259718</v>
      </c>
      <c r="G23" s="10">
        <v>0</v>
      </c>
      <c r="H23" s="10">
        <v>1077259718</v>
      </c>
      <c r="I23" s="10">
        <v>0</v>
      </c>
      <c r="J23" s="10">
        <v>271099556</v>
      </c>
      <c r="K23" s="10">
        <v>271099556</v>
      </c>
      <c r="L23" s="10">
        <v>271099556</v>
      </c>
      <c r="M23" s="10">
        <v>271099556</v>
      </c>
      <c r="N23" s="89">
        <f t="shared" si="2"/>
        <v>0.25165663532217958</v>
      </c>
      <c r="O23" s="98">
        <f t="shared" si="3"/>
        <v>0.25165663532217958</v>
      </c>
    </row>
    <row r="24" spans="1:15" x14ac:dyDescent="0.3">
      <c r="A24" s="39" t="s">
        <v>38</v>
      </c>
      <c r="B24" s="3" t="s">
        <v>39</v>
      </c>
      <c r="C24" s="10">
        <v>1198298224</v>
      </c>
      <c r="D24" s="10">
        <v>0</v>
      </c>
      <c r="E24" s="10">
        <v>0</v>
      </c>
      <c r="F24" s="10">
        <v>1198298224</v>
      </c>
      <c r="G24" s="10">
        <v>0</v>
      </c>
      <c r="H24" s="10">
        <v>1198298224</v>
      </c>
      <c r="I24" s="10">
        <v>0</v>
      </c>
      <c r="J24" s="10">
        <v>297485579</v>
      </c>
      <c r="K24" s="10">
        <v>297485579</v>
      </c>
      <c r="L24" s="10">
        <v>297485579</v>
      </c>
      <c r="M24" s="10">
        <v>297485579</v>
      </c>
      <c r="N24" s="89">
        <f t="shared" si="2"/>
        <v>0.24825671359753262</v>
      </c>
      <c r="O24" s="98">
        <f t="shared" si="3"/>
        <v>0.24825671359753262</v>
      </c>
    </row>
    <row r="25" spans="1:15" x14ac:dyDescent="0.3">
      <c r="A25" s="39" t="s">
        <v>40</v>
      </c>
      <c r="B25" s="3" t="s">
        <v>41</v>
      </c>
      <c r="C25" s="10">
        <v>517886182</v>
      </c>
      <c r="D25" s="10">
        <v>0</v>
      </c>
      <c r="E25" s="10">
        <v>0</v>
      </c>
      <c r="F25" s="10">
        <v>517886182</v>
      </c>
      <c r="G25" s="10">
        <v>0</v>
      </c>
      <c r="H25" s="10">
        <v>517886182</v>
      </c>
      <c r="I25" s="10">
        <v>0</v>
      </c>
      <c r="J25" s="10">
        <v>121382900</v>
      </c>
      <c r="K25" s="10">
        <v>121382900</v>
      </c>
      <c r="L25" s="10">
        <v>121382900</v>
      </c>
      <c r="M25" s="10">
        <v>121382900</v>
      </c>
      <c r="N25" s="89">
        <f t="shared" si="2"/>
        <v>0.23438142244158197</v>
      </c>
      <c r="O25" s="98">
        <f t="shared" si="3"/>
        <v>0.23438142244158197</v>
      </c>
    </row>
    <row r="26" spans="1:15" x14ac:dyDescent="0.3">
      <c r="A26" s="39" t="s">
        <v>42</v>
      </c>
      <c r="B26" s="3" t="s">
        <v>43</v>
      </c>
      <c r="C26" s="10">
        <v>73963499</v>
      </c>
      <c r="D26" s="10">
        <v>0</v>
      </c>
      <c r="E26" s="10">
        <v>0</v>
      </c>
      <c r="F26" s="10">
        <v>73963499</v>
      </c>
      <c r="G26" s="10">
        <v>0</v>
      </c>
      <c r="H26" s="10">
        <v>73963499</v>
      </c>
      <c r="I26" s="10">
        <v>0</v>
      </c>
      <c r="J26" s="10">
        <v>16562000</v>
      </c>
      <c r="K26" s="10">
        <v>16562000</v>
      </c>
      <c r="L26" s="10">
        <v>16562000</v>
      </c>
      <c r="M26" s="10">
        <v>16562000</v>
      </c>
      <c r="N26" s="89">
        <f t="shared" si="2"/>
        <v>0.22392126148602029</v>
      </c>
      <c r="O26" s="98">
        <f t="shared" si="3"/>
        <v>0.22392126148602029</v>
      </c>
    </row>
    <row r="27" spans="1:15" x14ac:dyDescent="0.3">
      <c r="A27" s="39" t="s">
        <v>44</v>
      </c>
      <c r="B27" s="3" t="s">
        <v>45</v>
      </c>
      <c r="C27" s="10">
        <v>388584015</v>
      </c>
      <c r="D27" s="10">
        <v>0</v>
      </c>
      <c r="E27" s="10">
        <v>0</v>
      </c>
      <c r="F27" s="10">
        <v>388584015</v>
      </c>
      <c r="G27" s="10">
        <v>0</v>
      </c>
      <c r="H27" s="10">
        <v>388584015</v>
      </c>
      <c r="I27" s="10">
        <v>0</v>
      </c>
      <c r="J27" s="10">
        <v>91040500</v>
      </c>
      <c r="K27" s="10">
        <v>91040500</v>
      </c>
      <c r="L27" s="10">
        <v>91040500</v>
      </c>
      <c r="M27" s="10">
        <v>91040500</v>
      </c>
      <c r="N27" s="89">
        <f t="shared" si="2"/>
        <v>0.23428781546765376</v>
      </c>
      <c r="O27" s="98">
        <f t="shared" si="3"/>
        <v>0.23428781546765376</v>
      </c>
    </row>
    <row r="28" spans="1:15" x14ac:dyDescent="0.3">
      <c r="A28" s="39" t="s">
        <v>46</v>
      </c>
      <c r="B28" s="3" t="s">
        <v>47</v>
      </c>
      <c r="C28" s="10">
        <v>68520815</v>
      </c>
      <c r="D28" s="10">
        <v>0</v>
      </c>
      <c r="E28" s="10">
        <v>0</v>
      </c>
      <c r="F28" s="10">
        <v>68520815</v>
      </c>
      <c r="G28" s="10">
        <v>0</v>
      </c>
      <c r="H28" s="10">
        <v>68520815</v>
      </c>
      <c r="I28" s="10">
        <v>0</v>
      </c>
      <c r="J28" s="10">
        <v>15191400</v>
      </c>
      <c r="K28" s="10">
        <v>15191400</v>
      </c>
      <c r="L28" s="10">
        <v>15191400</v>
      </c>
      <c r="M28" s="10">
        <v>15191400</v>
      </c>
      <c r="N28" s="89">
        <f t="shared" si="2"/>
        <v>0.22170489361517373</v>
      </c>
      <c r="O28" s="98">
        <f t="shared" si="3"/>
        <v>0.22170489361517373</v>
      </c>
    </row>
    <row r="29" spans="1:15" x14ac:dyDescent="0.3">
      <c r="A29" s="39" t="s">
        <v>48</v>
      </c>
      <c r="B29" s="3" t="s">
        <v>49</v>
      </c>
      <c r="C29" s="10">
        <v>65992873</v>
      </c>
      <c r="D29" s="10">
        <v>0</v>
      </c>
      <c r="E29" s="10">
        <v>0</v>
      </c>
      <c r="F29" s="10">
        <v>65992873</v>
      </c>
      <c r="G29" s="10">
        <v>0</v>
      </c>
      <c r="H29" s="10">
        <v>65992873</v>
      </c>
      <c r="I29" s="10">
        <v>0</v>
      </c>
      <c r="J29" s="10">
        <v>15191400</v>
      </c>
      <c r="K29" s="10">
        <v>15191400</v>
      </c>
      <c r="L29" s="10">
        <v>15191400</v>
      </c>
      <c r="M29" s="10">
        <v>15191400</v>
      </c>
      <c r="N29" s="89">
        <f t="shared" si="2"/>
        <v>0.23019758512407848</v>
      </c>
      <c r="O29" s="98">
        <f t="shared" si="3"/>
        <v>0.23019758512407848</v>
      </c>
    </row>
    <row r="30" spans="1:15" x14ac:dyDescent="0.3">
      <c r="A30" s="39" t="s">
        <v>50</v>
      </c>
      <c r="B30" s="3" t="s">
        <v>51</v>
      </c>
      <c r="C30" s="10">
        <v>129369654</v>
      </c>
      <c r="D30" s="10">
        <v>0</v>
      </c>
      <c r="E30" s="10">
        <v>0</v>
      </c>
      <c r="F30" s="10">
        <v>129369654</v>
      </c>
      <c r="G30" s="10">
        <v>0</v>
      </c>
      <c r="H30" s="10">
        <v>129369654</v>
      </c>
      <c r="I30" s="10">
        <v>0</v>
      </c>
      <c r="J30" s="10">
        <v>30358200</v>
      </c>
      <c r="K30" s="10">
        <v>30358200</v>
      </c>
      <c r="L30" s="10">
        <v>30358200</v>
      </c>
      <c r="M30" s="10">
        <v>30358200</v>
      </c>
      <c r="N30" s="89">
        <f t="shared" si="2"/>
        <v>0.23466245028374275</v>
      </c>
      <c r="O30" s="98">
        <f t="shared" si="3"/>
        <v>0.23466245028374275</v>
      </c>
    </row>
    <row r="31" spans="1:15" s="12" customFormat="1" ht="39" x14ac:dyDescent="0.3">
      <c r="A31" s="36" t="s">
        <v>161</v>
      </c>
      <c r="B31" s="15" t="s">
        <v>162</v>
      </c>
      <c r="C31" s="11">
        <f>SUM(C32:C36)</f>
        <v>1274061000</v>
      </c>
      <c r="D31" s="11">
        <f t="shared" ref="D31:M31" si="8">SUM(D32:D36)</f>
        <v>0</v>
      </c>
      <c r="E31" s="11">
        <f t="shared" si="8"/>
        <v>0</v>
      </c>
      <c r="F31" s="11">
        <f t="shared" si="8"/>
        <v>1274061000</v>
      </c>
      <c r="G31" s="11">
        <f t="shared" si="8"/>
        <v>0</v>
      </c>
      <c r="H31" s="11">
        <f t="shared" si="8"/>
        <v>1274061000</v>
      </c>
      <c r="I31" s="11">
        <f t="shared" si="8"/>
        <v>0</v>
      </c>
      <c r="J31" s="11">
        <f t="shared" si="8"/>
        <v>260475335</v>
      </c>
      <c r="K31" s="11">
        <f t="shared" si="8"/>
        <v>260475335</v>
      </c>
      <c r="L31" s="11">
        <f t="shared" si="8"/>
        <v>260475335</v>
      </c>
      <c r="M31" s="11">
        <f t="shared" si="8"/>
        <v>260475335</v>
      </c>
      <c r="N31" s="96">
        <f t="shared" si="2"/>
        <v>0.20444494808333352</v>
      </c>
      <c r="O31" s="97">
        <f t="shared" si="3"/>
        <v>0.20444494808333352</v>
      </c>
    </row>
    <row r="32" spans="1:15" x14ac:dyDescent="0.3">
      <c r="A32" s="39" t="s">
        <v>52</v>
      </c>
      <c r="B32" s="3" t="s">
        <v>53</v>
      </c>
      <c r="C32" s="10">
        <v>674338261</v>
      </c>
      <c r="D32" s="10">
        <v>0</v>
      </c>
      <c r="E32" s="10">
        <v>0</v>
      </c>
      <c r="F32" s="10">
        <v>674338261</v>
      </c>
      <c r="G32" s="10">
        <v>0</v>
      </c>
      <c r="H32" s="10">
        <v>674338261</v>
      </c>
      <c r="I32" s="10">
        <v>0</v>
      </c>
      <c r="J32" s="10">
        <v>96319253</v>
      </c>
      <c r="K32" s="10">
        <v>96319253</v>
      </c>
      <c r="L32" s="10">
        <v>96319253</v>
      </c>
      <c r="M32" s="10">
        <v>96319253</v>
      </c>
      <c r="N32" s="89">
        <f t="shared" si="2"/>
        <v>0.1428352187182213</v>
      </c>
      <c r="O32" s="98">
        <f t="shared" si="3"/>
        <v>0.1428352187182213</v>
      </c>
    </row>
    <row r="33" spans="1:15" x14ac:dyDescent="0.3">
      <c r="A33" s="39" t="s">
        <v>54</v>
      </c>
      <c r="B33" s="3" t="s">
        <v>55</v>
      </c>
      <c r="C33" s="10">
        <v>135282879</v>
      </c>
      <c r="D33" s="10">
        <v>0</v>
      </c>
      <c r="E33" s="10">
        <v>0</v>
      </c>
      <c r="F33" s="10">
        <v>135282879</v>
      </c>
      <c r="G33" s="10">
        <v>0</v>
      </c>
      <c r="H33" s="10">
        <v>135282879</v>
      </c>
      <c r="I33" s="10">
        <v>0</v>
      </c>
      <c r="J33" s="10">
        <v>58982230</v>
      </c>
      <c r="K33" s="10">
        <v>58982230</v>
      </c>
      <c r="L33" s="10">
        <v>58982230</v>
      </c>
      <c r="M33" s="10">
        <v>58982230</v>
      </c>
      <c r="N33" s="89">
        <f t="shared" si="2"/>
        <v>0.43599183012656023</v>
      </c>
      <c r="O33" s="98">
        <f t="shared" si="3"/>
        <v>0.43599183012656023</v>
      </c>
    </row>
    <row r="34" spans="1:15" x14ac:dyDescent="0.3">
      <c r="A34" s="39" t="s">
        <v>56</v>
      </c>
      <c r="B34" s="3" t="s">
        <v>57</v>
      </c>
      <c r="C34" s="10">
        <v>61655696</v>
      </c>
      <c r="D34" s="10">
        <v>0</v>
      </c>
      <c r="E34" s="10">
        <v>0</v>
      </c>
      <c r="F34" s="10">
        <v>61655696</v>
      </c>
      <c r="G34" s="10">
        <v>0</v>
      </c>
      <c r="H34" s="10">
        <v>61655696</v>
      </c>
      <c r="I34" s="10">
        <v>0</v>
      </c>
      <c r="J34" s="10">
        <v>11937856</v>
      </c>
      <c r="K34" s="10">
        <v>11937856</v>
      </c>
      <c r="L34" s="10">
        <v>11937856</v>
      </c>
      <c r="M34" s="10">
        <v>11937856</v>
      </c>
      <c r="N34" s="89">
        <f t="shared" si="2"/>
        <v>0.19362129980659046</v>
      </c>
      <c r="O34" s="98">
        <f t="shared" si="3"/>
        <v>0.19362129980659046</v>
      </c>
    </row>
    <row r="35" spans="1:15" x14ac:dyDescent="0.3">
      <c r="A35" s="39" t="s">
        <v>58</v>
      </c>
      <c r="B35" s="3" t="s">
        <v>59</v>
      </c>
      <c r="C35" s="10">
        <v>293448829</v>
      </c>
      <c r="D35" s="10">
        <v>0</v>
      </c>
      <c r="E35" s="10">
        <v>0</v>
      </c>
      <c r="F35" s="10">
        <v>293448829</v>
      </c>
      <c r="G35" s="10">
        <v>0</v>
      </c>
      <c r="H35" s="10">
        <v>293448829</v>
      </c>
      <c r="I35" s="10">
        <v>0</v>
      </c>
      <c r="J35" s="10">
        <v>64040537</v>
      </c>
      <c r="K35" s="10">
        <v>64040537</v>
      </c>
      <c r="L35" s="10">
        <v>64040537</v>
      </c>
      <c r="M35" s="10">
        <v>64040537</v>
      </c>
      <c r="N35" s="89">
        <f t="shared" si="2"/>
        <v>0.21823408605252945</v>
      </c>
      <c r="O35" s="98">
        <f t="shared" si="3"/>
        <v>0.21823408605252945</v>
      </c>
    </row>
    <row r="36" spans="1:15" x14ac:dyDescent="0.3">
      <c r="A36" s="39" t="s">
        <v>60</v>
      </c>
      <c r="B36" s="3" t="s">
        <v>61</v>
      </c>
      <c r="C36" s="10">
        <v>109335335</v>
      </c>
      <c r="D36" s="10">
        <v>0</v>
      </c>
      <c r="E36" s="10">
        <v>0</v>
      </c>
      <c r="F36" s="10">
        <v>109335335</v>
      </c>
      <c r="G36" s="10">
        <v>0</v>
      </c>
      <c r="H36" s="10">
        <v>109335335</v>
      </c>
      <c r="I36" s="10">
        <v>0</v>
      </c>
      <c r="J36" s="10">
        <v>29195459</v>
      </c>
      <c r="K36" s="10">
        <v>29195459</v>
      </c>
      <c r="L36" s="10">
        <v>29195459</v>
      </c>
      <c r="M36" s="10">
        <v>29195459</v>
      </c>
      <c r="N36" s="89">
        <f t="shared" si="2"/>
        <v>0.26702674848894914</v>
      </c>
      <c r="O36" s="98">
        <f t="shared" si="3"/>
        <v>0.26702674848894914</v>
      </c>
    </row>
    <row r="37" spans="1:15" s="12" customFormat="1" ht="39.5" thickBot="1" x14ac:dyDescent="0.35">
      <c r="A37" s="16" t="s">
        <v>163</v>
      </c>
      <c r="B37" s="17" t="s">
        <v>164</v>
      </c>
      <c r="C37" s="45">
        <v>2123437000</v>
      </c>
      <c r="D37" s="45"/>
      <c r="E37" s="45"/>
      <c r="F37" s="45">
        <v>2123437000</v>
      </c>
      <c r="G37" s="45">
        <v>2123437000</v>
      </c>
      <c r="H37" s="45"/>
      <c r="I37" s="45"/>
      <c r="J37" s="45"/>
      <c r="K37" s="45"/>
      <c r="L37" s="45"/>
      <c r="M37" s="45"/>
      <c r="N37" s="96">
        <f t="shared" si="2"/>
        <v>0</v>
      </c>
      <c r="O37" s="97">
        <f t="shared" si="3"/>
        <v>0</v>
      </c>
    </row>
    <row r="38" spans="1:15" s="25" customFormat="1" ht="27" customHeight="1" thickTop="1" thickBot="1" x14ac:dyDescent="0.35">
      <c r="A38" s="164" t="s">
        <v>165</v>
      </c>
      <c r="B38" s="165"/>
      <c r="C38" s="53">
        <f>+C39+C48</f>
        <v>13015709000</v>
      </c>
      <c r="D38" s="53">
        <f t="shared" ref="D38:M38" si="9">+D39+D48</f>
        <v>660015534</v>
      </c>
      <c r="E38" s="53">
        <f t="shared" si="9"/>
        <v>660015534</v>
      </c>
      <c r="F38" s="53">
        <f t="shared" si="9"/>
        <v>13015709000</v>
      </c>
      <c r="G38" s="53">
        <f t="shared" si="9"/>
        <v>0</v>
      </c>
      <c r="H38" s="53">
        <f t="shared" si="9"/>
        <v>11871629336.400002</v>
      </c>
      <c r="I38" s="53">
        <f t="shared" si="9"/>
        <v>1144079663.5999999</v>
      </c>
      <c r="J38" s="53">
        <f t="shared" si="9"/>
        <v>10333613237.970001</v>
      </c>
      <c r="K38" s="53">
        <f t="shared" si="9"/>
        <v>2019589747.53</v>
      </c>
      <c r="L38" s="53">
        <f t="shared" si="9"/>
        <v>2019589747.53</v>
      </c>
      <c r="M38" s="53">
        <f t="shared" si="9"/>
        <v>2017786269.73</v>
      </c>
      <c r="N38" s="90">
        <f t="shared" si="2"/>
        <v>0.79393394842877951</v>
      </c>
      <c r="O38" s="91">
        <f t="shared" si="3"/>
        <v>0.15516555782938909</v>
      </c>
    </row>
    <row r="39" spans="1:15" s="12" customFormat="1" ht="26.5" thickTop="1" x14ac:dyDescent="0.3">
      <c r="A39" s="34" t="s">
        <v>166</v>
      </c>
      <c r="B39" s="18" t="s">
        <v>167</v>
      </c>
      <c r="C39" s="48">
        <f>+C40</f>
        <v>231295018</v>
      </c>
      <c r="D39" s="48">
        <f t="shared" ref="D39:M39" si="10">+D40</f>
        <v>46000000</v>
      </c>
      <c r="E39" s="48">
        <f t="shared" si="10"/>
        <v>5000000</v>
      </c>
      <c r="F39" s="48">
        <f t="shared" si="10"/>
        <v>272295018</v>
      </c>
      <c r="G39" s="48">
        <f t="shared" si="10"/>
        <v>0</v>
      </c>
      <c r="H39" s="48">
        <f t="shared" si="10"/>
        <v>151715518</v>
      </c>
      <c r="I39" s="48">
        <f t="shared" si="10"/>
        <v>120579500</v>
      </c>
      <c r="J39" s="48">
        <f t="shared" si="10"/>
        <v>43995018</v>
      </c>
      <c r="K39" s="48">
        <f t="shared" si="10"/>
        <v>6645871</v>
      </c>
      <c r="L39" s="48">
        <f t="shared" si="10"/>
        <v>6645871</v>
      </c>
      <c r="M39" s="48">
        <f t="shared" si="10"/>
        <v>5320879</v>
      </c>
      <c r="N39" s="96">
        <f t="shared" si="2"/>
        <v>0.16157114560208369</v>
      </c>
      <c r="O39" s="97">
        <f t="shared" si="3"/>
        <v>2.440687695578771E-2</v>
      </c>
    </row>
    <row r="40" spans="1:15" s="12" customFormat="1" x14ac:dyDescent="0.3">
      <c r="A40" s="34" t="s">
        <v>168</v>
      </c>
      <c r="B40" s="18" t="s">
        <v>169</v>
      </c>
      <c r="C40" s="11">
        <f>SUM(C41:C47)</f>
        <v>231295018</v>
      </c>
      <c r="D40" s="11">
        <f t="shared" ref="D40:M40" si="11">SUM(D41:D47)</f>
        <v>46000000</v>
      </c>
      <c r="E40" s="11">
        <f t="shared" si="11"/>
        <v>5000000</v>
      </c>
      <c r="F40" s="11">
        <f t="shared" si="11"/>
        <v>272295018</v>
      </c>
      <c r="G40" s="11">
        <f t="shared" si="11"/>
        <v>0</v>
      </c>
      <c r="H40" s="11">
        <f t="shared" si="11"/>
        <v>151715518</v>
      </c>
      <c r="I40" s="11">
        <f t="shared" si="11"/>
        <v>120579500</v>
      </c>
      <c r="J40" s="11">
        <f t="shared" si="11"/>
        <v>43995018</v>
      </c>
      <c r="K40" s="11">
        <f t="shared" si="11"/>
        <v>6645871</v>
      </c>
      <c r="L40" s="11">
        <f t="shared" si="11"/>
        <v>6645871</v>
      </c>
      <c r="M40" s="11">
        <f t="shared" si="11"/>
        <v>5320879</v>
      </c>
      <c r="N40" s="96">
        <f t="shared" si="2"/>
        <v>0.16157114560208369</v>
      </c>
      <c r="O40" s="97">
        <f t="shared" si="3"/>
        <v>2.440687695578771E-2</v>
      </c>
    </row>
    <row r="41" spans="1:15" x14ac:dyDescent="0.3">
      <c r="A41" s="39" t="s">
        <v>62</v>
      </c>
      <c r="B41" s="3" t="s">
        <v>63</v>
      </c>
      <c r="C41" s="10">
        <v>61000000</v>
      </c>
      <c r="D41" s="10">
        <v>46000000</v>
      </c>
      <c r="E41" s="10">
        <v>0</v>
      </c>
      <c r="F41" s="10">
        <v>107000000</v>
      </c>
      <c r="G41" s="10">
        <v>0</v>
      </c>
      <c r="H41" s="10">
        <v>107000000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89">
        <f t="shared" si="2"/>
        <v>0</v>
      </c>
      <c r="O41" s="98">
        <f t="shared" si="3"/>
        <v>0</v>
      </c>
    </row>
    <row r="42" spans="1:15" x14ac:dyDescent="0.3">
      <c r="A42" s="39" t="s">
        <v>64</v>
      </c>
      <c r="B42" s="3" t="s">
        <v>65</v>
      </c>
      <c r="C42" s="10">
        <v>5300000</v>
      </c>
      <c r="D42" s="10">
        <v>0</v>
      </c>
      <c r="E42" s="10">
        <v>0</v>
      </c>
      <c r="F42" s="10">
        <v>5300000</v>
      </c>
      <c r="G42" s="10">
        <v>0</v>
      </c>
      <c r="H42" s="10">
        <v>1720500</v>
      </c>
      <c r="I42" s="10">
        <v>3579500</v>
      </c>
      <c r="J42" s="10">
        <v>1000000</v>
      </c>
      <c r="K42" s="10">
        <v>1000000</v>
      </c>
      <c r="L42" s="10">
        <v>1000000</v>
      </c>
      <c r="M42" s="10">
        <v>1000000</v>
      </c>
      <c r="N42" s="89">
        <f t="shared" si="2"/>
        <v>0.18867924528301888</v>
      </c>
      <c r="O42" s="98">
        <f t="shared" si="3"/>
        <v>0.18867924528301888</v>
      </c>
    </row>
    <row r="43" spans="1:15" x14ac:dyDescent="0.3">
      <c r="A43" s="39" t="s">
        <v>66</v>
      </c>
      <c r="B43" s="3" t="s">
        <v>67</v>
      </c>
      <c r="C43" s="10">
        <v>30000000</v>
      </c>
      <c r="D43" s="10">
        <v>0</v>
      </c>
      <c r="E43" s="10">
        <v>0</v>
      </c>
      <c r="F43" s="10">
        <v>30000000</v>
      </c>
      <c r="G43" s="10">
        <v>0</v>
      </c>
      <c r="H43" s="10">
        <v>0</v>
      </c>
      <c r="I43" s="10">
        <v>30000000</v>
      </c>
      <c r="J43" s="10">
        <v>0</v>
      </c>
      <c r="K43" s="10">
        <v>0</v>
      </c>
      <c r="L43" s="10">
        <v>0</v>
      </c>
      <c r="M43" s="10">
        <v>0</v>
      </c>
      <c r="N43" s="89">
        <f t="shared" si="2"/>
        <v>0</v>
      </c>
      <c r="O43" s="98">
        <f t="shared" si="3"/>
        <v>0</v>
      </c>
    </row>
    <row r="44" spans="1:15" x14ac:dyDescent="0.3">
      <c r="A44" s="39" t="s">
        <v>68</v>
      </c>
      <c r="B44" s="3" t="s">
        <v>69</v>
      </c>
      <c r="C44" s="10">
        <v>50000000</v>
      </c>
      <c r="D44" s="10">
        <v>0</v>
      </c>
      <c r="E44" s="10">
        <v>0</v>
      </c>
      <c r="F44" s="10">
        <v>50000000</v>
      </c>
      <c r="G44" s="10">
        <v>0</v>
      </c>
      <c r="H44" s="10">
        <v>0</v>
      </c>
      <c r="I44" s="10">
        <v>50000000</v>
      </c>
      <c r="J44" s="10">
        <v>0</v>
      </c>
      <c r="K44" s="10">
        <v>0</v>
      </c>
      <c r="L44" s="10">
        <v>0</v>
      </c>
      <c r="M44" s="10">
        <v>0</v>
      </c>
      <c r="N44" s="89">
        <f t="shared" si="2"/>
        <v>0</v>
      </c>
      <c r="O44" s="98">
        <f t="shared" si="3"/>
        <v>0</v>
      </c>
    </row>
    <row r="45" spans="1:15" x14ac:dyDescent="0.3">
      <c r="A45" s="39" t="s">
        <v>70</v>
      </c>
      <c r="B45" s="3" t="s">
        <v>71</v>
      </c>
      <c r="C45" s="10">
        <v>42995018</v>
      </c>
      <c r="D45" s="10">
        <v>0</v>
      </c>
      <c r="E45" s="10">
        <v>0</v>
      </c>
      <c r="F45" s="10">
        <v>42995018</v>
      </c>
      <c r="G45" s="10">
        <v>0</v>
      </c>
      <c r="H45" s="10">
        <v>42995018</v>
      </c>
      <c r="I45" s="10">
        <v>0</v>
      </c>
      <c r="J45" s="10">
        <v>42995018</v>
      </c>
      <c r="K45" s="10">
        <v>5645871</v>
      </c>
      <c r="L45" s="10">
        <v>5645871</v>
      </c>
      <c r="M45" s="10">
        <v>4320879</v>
      </c>
      <c r="N45" s="89">
        <f t="shared" si="2"/>
        <v>1</v>
      </c>
      <c r="O45" s="98">
        <f t="shared" si="3"/>
        <v>0.13131453974504673</v>
      </c>
    </row>
    <row r="46" spans="1:15" x14ac:dyDescent="0.3">
      <c r="A46" s="39" t="s">
        <v>72</v>
      </c>
      <c r="B46" s="3" t="s">
        <v>73</v>
      </c>
      <c r="C46" s="10">
        <v>15000000</v>
      </c>
      <c r="D46" s="10">
        <v>0</v>
      </c>
      <c r="E46" s="10">
        <v>5000000</v>
      </c>
      <c r="F46" s="10">
        <v>10000000</v>
      </c>
      <c r="G46" s="10">
        <v>0</v>
      </c>
      <c r="H46" s="10">
        <v>0</v>
      </c>
      <c r="I46" s="10">
        <v>10000000</v>
      </c>
      <c r="J46" s="10">
        <v>0</v>
      </c>
      <c r="K46" s="10">
        <v>0</v>
      </c>
      <c r="L46" s="10">
        <v>0</v>
      </c>
      <c r="M46" s="10">
        <v>0</v>
      </c>
      <c r="N46" s="89">
        <f t="shared" si="2"/>
        <v>0</v>
      </c>
      <c r="O46" s="98">
        <f t="shared" si="3"/>
        <v>0</v>
      </c>
    </row>
    <row r="47" spans="1:15" x14ac:dyDescent="0.3">
      <c r="A47" s="39" t="s">
        <v>74</v>
      </c>
      <c r="B47" s="3" t="s">
        <v>75</v>
      </c>
      <c r="C47" s="10">
        <v>27000000</v>
      </c>
      <c r="D47" s="10">
        <v>0</v>
      </c>
      <c r="E47" s="10">
        <v>0</v>
      </c>
      <c r="F47" s="10">
        <v>27000000</v>
      </c>
      <c r="G47" s="10">
        <v>0</v>
      </c>
      <c r="H47" s="10">
        <v>0</v>
      </c>
      <c r="I47" s="10">
        <v>27000000</v>
      </c>
      <c r="J47" s="10">
        <v>0</v>
      </c>
      <c r="K47" s="10">
        <v>0</v>
      </c>
      <c r="L47" s="10">
        <v>0</v>
      </c>
      <c r="M47" s="10">
        <v>0</v>
      </c>
      <c r="N47" s="89">
        <f t="shared" si="2"/>
        <v>0</v>
      </c>
      <c r="O47" s="98">
        <f t="shared" si="3"/>
        <v>0</v>
      </c>
    </row>
    <row r="48" spans="1:15" s="12" customFormat="1" ht="17.25" customHeight="1" x14ac:dyDescent="0.3">
      <c r="A48" s="41" t="s">
        <v>182</v>
      </c>
      <c r="B48" s="5" t="s">
        <v>181</v>
      </c>
      <c r="C48" s="11">
        <f>+C49</f>
        <v>12784413982</v>
      </c>
      <c r="D48" s="11">
        <f t="shared" ref="D48:M48" si="12">+D49</f>
        <v>614015534</v>
      </c>
      <c r="E48" s="11">
        <f t="shared" si="12"/>
        <v>655015534</v>
      </c>
      <c r="F48" s="11">
        <f t="shared" si="12"/>
        <v>12743413982</v>
      </c>
      <c r="G48" s="11">
        <f t="shared" si="12"/>
        <v>0</v>
      </c>
      <c r="H48" s="11">
        <f t="shared" si="12"/>
        <v>11719913818.400002</v>
      </c>
      <c r="I48" s="11">
        <f t="shared" si="12"/>
        <v>1023500163.6</v>
      </c>
      <c r="J48" s="11">
        <f t="shared" si="12"/>
        <v>10289618219.970001</v>
      </c>
      <c r="K48" s="11">
        <f t="shared" si="12"/>
        <v>2012943876.53</v>
      </c>
      <c r="L48" s="11">
        <f t="shared" si="12"/>
        <v>2012943876.53</v>
      </c>
      <c r="M48" s="11">
        <f t="shared" si="12"/>
        <v>2012465390.73</v>
      </c>
      <c r="N48" s="96">
        <f t="shared" si="2"/>
        <v>0.80744596655998369</v>
      </c>
      <c r="O48" s="97">
        <f t="shared" si="3"/>
        <v>0.15795954517158994</v>
      </c>
    </row>
    <row r="49" spans="1:15" s="12" customFormat="1" ht="20.25" customHeight="1" x14ac:dyDescent="0.3">
      <c r="A49" s="19" t="s">
        <v>170</v>
      </c>
      <c r="B49" s="20" t="s">
        <v>171</v>
      </c>
      <c r="C49" s="11">
        <f>SUM(C50:C65)</f>
        <v>12784413982</v>
      </c>
      <c r="D49" s="11">
        <f t="shared" ref="D49:M49" si="13">SUM(D50:D65)</f>
        <v>614015534</v>
      </c>
      <c r="E49" s="11">
        <f t="shared" si="13"/>
        <v>655015534</v>
      </c>
      <c r="F49" s="11">
        <f t="shared" si="13"/>
        <v>12743413982</v>
      </c>
      <c r="G49" s="11">
        <f t="shared" si="13"/>
        <v>0</v>
      </c>
      <c r="H49" s="11">
        <f t="shared" si="13"/>
        <v>11719913818.400002</v>
      </c>
      <c r="I49" s="11">
        <f t="shared" si="13"/>
        <v>1023500163.6</v>
      </c>
      <c r="J49" s="11">
        <f t="shared" si="13"/>
        <v>10289618219.970001</v>
      </c>
      <c r="K49" s="11">
        <f t="shared" si="13"/>
        <v>2012943876.53</v>
      </c>
      <c r="L49" s="11">
        <f t="shared" si="13"/>
        <v>2012943876.53</v>
      </c>
      <c r="M49" s="11">
        <f t="shared" si="13"/>
        <v>2012465390.73</v>
      </c>
      <c r="N49" s="96">
        <f t="shared" si="2"/>
        <v>0.80744596655998369</v>
      </c>
      <c r="O49" s="97">
        <f t="shared" si="3"/>
        <v>0.15795954517158994</v>
      </c>
    </row>
    <row r="50" spans="1:15" x14ac:dyDescent="0.3">
      <c r="A50" s="39" t="s">
        <v>76</v>
      </c>
      <c r="B50" s="3" t="s">
        <v>77</v>
      </c>
      <c r="C50" s="10">
        <v>10000000</v>
      </c>
      <c r="D50" s="10">
        <v>0</v>
      </c>
      <c r="E50" s="10">
        <v>0</v>
      </c>
      <c r="F50" s="10">
        <v>10000000</v>
      </c>
      <c r="G50" s="10">
        <v>0</v>
      </c>
      <c r="H50" s="10">
        <v>0</v>
      </c>
      <c r="I50" s="10">
        <v>10000000</v>
      </c>
      <c r="J50" s="10">
        <v>0</v>
      </c>
      <c r="K50" s="10">
        <v>0</v>
      </c>
      <c r="L50" s="10">
        <v>0</v>
      </c>
      <c r="M50" s="10">
        <v>0</v>
      </c>
      <c r="N50" s="89">
        <f t="shared" si="2"/>
        <v>0</v>
      </c>
      <c r="O50" s="98">
        <f t="shared" si="3"/>
        <v>0</v>
      </c>
    </row>
    <row r="51" spans="1:15" x14ac:dyDescent="0.3">
      <c r="A51" s="39" t="s">
        <v>78</v>
      </c>
      <c r="B51" s="3" t="s">
        <v>79</v>
      </c>
      <c r="C51" s="10">
        <v>1682041980</v>
      </c>
      <c r="D51" s="10">
        <v>0</v>
      </c>
      <c r="E51" s="10">
        <v>0</v>
      </c>
      <c r="F51" s="10">
        <v>1682041980</v>
      </c>
      <c r="G51" s="10">
        <v>0</v>
      </c>
      <c r="H51" s="10">
        <v>1682041980</v>
      </c>
      <c r="I51" s="10">
        <v>0</v>
      </c>
      <c r="J51" s="10">
        <v>1682041980</v>
      </c>
      <c r="K51" s="10">
        <v>219281829</v>
      </c>
      <c r="L51" s="10">
        <v>219281829</v>
      </c>
      <c r="M51" s="10">
        <v>219281829</v>
      </c>
      <c r="N51" s="89">
        <f t="shared" si="2"/>
        <v>1</v>
      </c>
      <c r="O51" s="98">
        <f t="shared" si="3"/>
        <v>0.13036644245942067</v>
      </c>
    </row>
    <row r="52" spans="1:15" x14ac:dyDescent="0.3">
      <c r="A52" s="39" t="s">
        <v>80</v>
      </c>
      <c r="B52" s="3" t="s">
        <v>81</v>
      </c>
      <c r="C52" s="10">
        <v>16550040</v>
      </c>
      <c r="D52" s="10">
        <v>0</v>
      </c>
      <c r="E52" s="10">
        <v>0</v>
      </c>
      <c r="F52" s="10">
        <v>16550040</v>
      </c>
      <c r="G52" s="10">
        <v>0</v>
      </c>
      <c r="H52" s="10">
        <v>16550040</v>
      </c>
      <c r="I52" s="10">
        <v>0</v>
      </c>
      <c r="J52" s="10">
        <v>16550040</v>
      </c>
      <c r="K52" s="10">
        <v>2394620</v>
      </c>
      <c r="L52" s="10">
        <v>2394620</v>
      </c>
      <c r="M52" s="10">
        <v>2394620</v>
      </c>
      <c r="N52" s="89">
        <f t="shared" si="2"/>
        <v>1</v>
      </c>
      <c r="O52" s="98">
        <f t="shared" si="3"/>
        <v>0.14468968050832506</v>
      </c>
    </row>
    <row r="53" spans="1:15" x14ac:dyDescent="0.3">
      <c r="A53" s="39" t="s">
        <v>82</v>
      </c>
      <c r="B53" s="3" t="s">
        <v>83</v>
      </c>
      <c r="C53" s="10">
        <v>116800000</v>
      </c>
      <c r="D53" s="10">
        <v>0</v>
      </c>
      <c r="E53" s="10">
        <v>0</v>
      </c>
      <c r="F53" s="10">
        <v>116800000</v>
      </c>
      <c r="G53" s="10">
        <v>0</v>
      </c>
      <c r="H53" s="10">
        <v>116800000</v>
      </c>
      <c r="I53" s="10">
        <v>0</v>
      </c>
      <c r="J53" s="10">
        <v>41836940</v>
      </c>
      <c r="K53" s="10">
        <v>41836940</v>
      </c>
      <c r="L53" s="10">
        <v>41836940</v>
      </c>
      <c r="M53" s="10">
        <v>41836940</v>
      </c>
      <c r="N53" s="89">
        <f t="shared" si="2"/>
        <v>0.3581929794520548</v>
      </c>
      <c r="O53" s="98">
        <f t="shared" si="3"/>
        <v>0.3581929794520548</v>
      </c>
    </row>
    <row r="54" spans="1:15" x14ac:dyDescent="0.3">
      <c r="A54" s="39" t="s">
        <v>84</v>
      </c>
      <c r="B54" s="3" t="s">
        <v>85</v>
      </c>
      <c r="C54" s="10">
        <v>317000000</v>
      </c>
      <c r="D54" s="10">
        <v>0</v>
      </c>
      <c r="E54" s="10">
        <v>209015534</v>
      </c>
      <c r="F54" s="10">
        <v>107984466</v>
      </c>
      <c r="G54" s="10">
        <v>0</v>
      </c>
      <c r="H54" s="10">
        <v>0</v>
      </c>
      <c r="I54" s="10">
        <v>107984466</v>
      </c>
      <c r="J54" s="10">
        <v>0</v>
      </c>
      <c r="K54" s="10">
        <v>0</v>
      </c>
      <c r="L54" s="10">
        <v>0</v>
      </c>
      <c r="M54" s="10">
        <v>0</v>
      </c>
      <c r="N54" s="89">
        <f t="shared" si="2"/>
        <v>0</v>
      </c>
      <c r="O54" s="98">
        <f t="shared" si="3"/>
        <v>0</v>
      </c>
    </row>
    <row r="55" spans="1:15" x14ac:dyDescent="0.3">
      <c r="A55" s="39" t="s">
        <v>86</v>
      </c>
      <c r="B55" s="3" t="s">
        <v>87</v>
      </c>
      <c r="C55" s="10">
        <v>4417934201</v>
      </c>
      <c r="D55" s="10">
        <v>0</v>
      </c>
      <c r="E55" s="10">
        <v>0</v>
      </c>
      <c r="F55" s="10">
        <v>4417934201</v>
      </c>
      <c r="G55" s="10">
        <v>0</v>
      </c>
      <c r="H55" s="10">
        <v>4417934201</v>
      </c>
      <c r="I55" s="10">
        <v>0</v>
      </c>
      <c r="J55" s="10">
        <v>4417934201</v>
      </c>
      <c r="K55" s="10">
        <v>1099811705.99</v>
      </c>
      <c r="L55" s="10">
        <v>1099811705.99</v>
      </c>
      <c r="M55" s="10">
        <v>1099811705.99</v>
      </c>
      <c r="N55" s="89">
        <f t="shared" si="2"/>
        <v>1</v>
      </c>
      <c r="O55" s="98">
        <f t="shared" si="3"/>
        <v>0.24894252742402942</v>
      </c>
    </row>
    <row r="56" spans="1:15" x14ac:dyDescent="0.3">
      <c r="A56" s="39" t="s">
        <v>88</v>
      </c>
      <c r="B56" s="3" t="s">
        <v>89</v>
      </c>
      <c r="C56" s="10">
        <v>1350000000</v>
      </c>
      <c r="D56" s="10">
        <v>400000000</v>
      </c>
      <c r="E56" s="10">
        <v>0</v>
      </c>
      <c r="F56" s="10">
        <v>1750000000</v>
      </c>
      <c r="G56" s="10">
        <v>0</v>
      </c>
      <c r="H56" s="10">
        <v>1654084333</v>
      </c>
      <c r="I56" s="10">
        <v>95915667</v>
      </c>
      <c r="J56" s="10">
        <v>1464037733</v>
      </c>
      <c r="K56" s="10">
        <v>312509998</v>
      </c>
      <c r="L56" s="10">
        <v>312509998</v>
      </c>
      <c r="M56" s="10">
        <v>312509998</v>
      </c>
      <c r="N56" s="89">
        <f t="shared" si="2"/>
        <v>0.83659299028571432</v>
      </c>
      <c r="O56" s="98">
        <f t="shared" si="3"/>
        <v>0.17857714171428571</v>
      </c>
    </row>
    <row r="57" spans="1:15" x14ac:dyDescent="0.3">
      <c r="A57" s="39" t="s">
        <v>90</v>
      </c>
      <c r="B57" s="3" t="s">
        <v>91</v>
      </c>
      <c r="C57" s="10">
        <v>1296143803</v>
      </c>
      <c r="D57" s="10">
        <v>209015534</v>
      </c>
      <c r="E57" s="10">
        <v>446000000</v>
      </c>
      <c r="F57" s="10">
        <v>1059159337</v>
      </c>
      <c r="G57" s="10">
        <v>0</v>
      </c>
      <c r="H57" s="10">
        <v>1026827337</v>
      </c>
      <c r="I57" s="10">
        <v>32332000</v>
      </c>
      <c r="J57" s="10">
        <v>502699768</v>
      </c>
      <c r="K57" s="10">
        <v>95654049</v>
      </c>
      <c r="L57" s="10">
        <v>95654049</v>
      </c>
      <c r="M57" s="10">
        <v>95654049</v>
      </c>
      <c r="N57" s="89">
        <f t="shared" si="2"/>
        <v>0.47462147614528372</v>
      </c>
      <c r="O57" s="98">
        <f t="shared" si="3"/>
        <v>9.0311292794655315E-2</v>
      </c>
    </row>
    <row r="58" spans="1:15" x14ac:dyDescent="0.3">
      <c r="A58" s="39" t="s">
        <v>92</v>
      </c>
      <c r="B58" s="3" t="s">
        <v>93</v>
      </c>
      <c r="C58" s="10">
        <v>88517002</v>
      </c>
      <c r="D58" s="10">
        <v>0</v>
      </c>
      <c r="E58" s="10">
        <v>0</v>
      </c>
      <c r="F58" s="10">
        <v>88517002</v>
      </c>
      <c r="G58" s="10">
        <v>0</v>
      </c>
      <c r="H58" s="10">
        <v>36818835.439999998</v>
      </c>
      <c r="I58" s="10">
        <v>51698166.560000002</v>
      </c>
      <c r="J58" s="10">
        <v>24647078.010000002</v>
      </c>
      <c r="K58" s="10">
        <v>18787408.989999998</v>
      </c>
      <c r="L58" s="10">
        <v>18787408.989999998</v>
      </c>
      <c r="M58" s="10">
        <v>18308923.190000001</v>
      </c>
      <c r="N58" s="89">
        <f t="shared" si="2"/>
        <v>0.27844456379125904</v>
      </c>
      <c r="O58" s="98">
        <f t="shared" si="3"/>
        <v>0.212246331953267</v>
      </c>
    </row>
    <row r="59" spans="1:15" x14ac:dyDescent="0.3">
      <c r="A59" s="39" t="s">
        <v>94</v>
      </c>
      <c r="B59" s="3" t="s">
        <v>95</v>
      </c>
      <c r="C59" s="10">
        <v>1314096956</v>
      </c>
      <c r="D59" s="10">
        <v>0</v>
      </c>
      <c r="E59" s="10">
        <v>0</v>
      </c>
      <c r="F59" s="10">
        <v>1314096956</v>
      </c>
      <c r="G59" s="10">
        <v>0</v>
      </c>
      <c r="H59" s="10">
        <v>1072893154.96</v>
      </c>
      <c r="I59" s="10">
        <v>241203801.03999999</v>
      </c>
      <c r="J59" s="10">
        <v>938517230.96000004</v>
      </c>
      <c r="K59" s="10">
        <v>129728013.55</v>
      </c>
      <c r="L59" s="10">
        <v>129728013.55</v>
      </c>
      <c r="M59" s="10">
        <v>129728013.55</v>
      </c>
      <c r="N59" s="89">
        <f t="shared" si="2"/>
        <v>0.71419177000209111</v>
      </c>
      <c r="O59" s="98">
        <f t="shared" si="3"/>
        <v>9.8720275515195702E-2</v>
      </c>
    </row>
    <row r="60" spans="1:15" x14ac:dyDescent="0.3">
      <c r="A60" s="39" t="s">
        <v>96</v>
      </c>
      <c r="B60" s="3" t="s">
        <v>97</v>
      </c>
      <c r="C60" s="10">
        <v>219330000</v>
      </c>
      <c r="D60" s="10">
        <v>0</v>
      </c>
      <c r="E60" s="10">
        <v>0</v>
      </c>
      <c r="F60" s="10">
        <v>219330000</v>
      </c>
      <c r="G60" s="10">
        <v>0</v>
      </c>
      <c r="H60" s="10">
        <v>43804625</v>
      </c>
      <c r="I60" s="10">
        <v>175525375</v>
      </c>
      <c r="J60" s="10">
        <v>38804625</v>
      </c>
      <c r="K60" s="10">
        <v>50000</v>
      </c>
      <c r="L60" s="10">
        <v>50000</v>
      </c>
      <c r="M60" s="10">
        <v>50000</v>
      </c>
      <c r="N60" s="89">
        <f t="shared" si="2"/>
        <v>0.1769234714813295</v>
      </c>
      <c r="O60" s="98">
        <f t="shared" si="3"/>
        <v>2.2796699037979301E-4</v>
      </c>
    </row>
    <row r="61" spans="1:15" x14ac:dyDescent="0.3">
      <c r="A61" s="39" t="s">
        <v>98</v>
      </c>
      <c r="B61" s="3" t="s">
        <v>99</v>
      </c>
      <c r="C61" s="10">
        <v>40000000</v>
      </c>
      <c r="D61" s="10">
        <v>0</v>
      </c>
      <c r="E61" s="10">
        <v>0</v>
      </c>
      <c r="F61" s="10">
        <v>40000000</v>
      </c>
      <c r="G61" s="10">
        <v>0</v>
      </c>
      <c r="H61" s="10">
        <v>40000000</v>
      </c>
      <c r="I61" s="10">
        <v>0</v>
      </c>
      <c r="J61" s="10">
        <v>40000000</v>
      </c>
      <c r="K61" s="10">
        <v>0</v>
      </c>
      <c r="L61" s="10">
        <v>0</v>
      </c>
      <c r="M61" s="10">
        <v>0</v>
      </c>
      <c r="N61" s="89">
        <f t="shared" si="2"/>
        <v>1</v>
      </c>
      <c r="O61" s="98">
        <f t="shared" si="3"/>
        <v>0</v>
      </c>
    </row>
    <row r="62" spans="1:15" x14ac:dyDescent="0.3">
      <c r="A62" s="39" t="s">
        <v>100</v>
      </c>
      <c r="B62" s="3" t="s">
        <v>101</v>
      </c>
      <c r="C62" s="10">
        <v>75000000</v>
      </c>
      <c r="D62" s="10">
        <v>5000000</v>
      </c>
      <c r="E62" s="10">
        <v>0</v>
      </c>
      <c r="F62" s="10">
        <v>80000000</v>
      </c>
      <c r="G62" s="10">
        <v>0</v>
      </c>
      <c r="H62" s="10">
        <v>80000000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89">
        <f t="shared" si="2"/>
        <v>0</v>
      </c>
      <c r="O62" s="98">
        <f t="shared" si="3"/>
        <v>0</v>
      </c>
    </row>
    <row r="63" spans="1:15" x14ac:dyDescent="0.3">
      <c r="A63" s="39" t="s">
        <v>102</v>
      </c>
      <c r="B63" s="3" t="s">
        <v>103</v>
      </c>
      <c r="C63" s="10">
        <v>2500000</v>
      </c>
      <c r="D63" s="10">
        <v>0</v>
      </c>
      <c r="E63" s="10">
        <v>0</v>
      </c>
      <c r="F63" s="10">
        <v>2500000</v>
      </c>
      <c r="G63" s="10">
        <v>0</v>
      </c>
      <c r="H63" s="10">
        <v>2500000</v>
      </c>
      <c r="I63" s="10">
        <v>0</v>
      </c>
      <c r="J63" s="10">
        <v>28010</v>
      </c>
      <c r="K63" s="10">
        <v>28010</v>
      </c>
      <c r="L63" s="10">
        <v>28010</v>
      </c>
      <c r="M63" s="10">
        <v>28010</v>
      </c>
      <c r="N63" s="89">
        <f t="shared" si="2"/>
        <v>1.1204E-2</v>
      </c>
      <c r="O63" s="98">
        <f t="shared" si="3"/>
        <v>1.1204E-2</v>
      </c>
    </row>
    <row r="64" spans="1:15" x14ac:dyDescent="0.3">
      <c r="A64" s="39" t="s">
        <v>104</v>
      </c>
      <c r="B64" s="3" t="s">
        <v>105</v>
      </c>
      <c r="C64" s="10">
        <v>1138500000</v>
      </c>
      <c r="D64" s="10">
        <v>0</v>
      </c>
      <c r="E64" s="10">
        <v>0</v>
      </c>
      <c r="F64" s="10">
        <v>1138500000</v>
      </c>
      <c r="G64" s="10">
        <v>0</v>
      </c>
      <c r="H64" s="10">
        <v>1029659312</v>
      </c>
      <c r="I64" s="10">
        <v>108840688</v>
      </c>
      <c r="J64" s="10">
        <v>1029659312</v>
      </c>
      <c r="K64" s="10">
        <v>0</v>
      </c>
      <c r="L64" s="10">
        <v>0</v>
      </c>
      <c r="M64" s="10">
        <v>0</v>
      </c>
      <c r="N64" s="89">
        <f t="shared" si="2"/>
        <v>0.904399922705314</v>
      </c>
      <c r="O64" s="98">
        <f t="shared" si="3"/>
        <v>0</v>
      </c>
    </row>
    <row r="65" spans="1:15" ht="13.5" thickBot="1" x14ac:dyDescent="0.35">
      <c r="A65" s="42" t="s">
        <v>106</v>
      </c>
      <c r="B65" s="43" t="s">
        <v>107</v>
      </c>
      <c r="C65" s="44">
        <v>700000000</v>
      </c>
      <c r="D65" s="44">
        <v>0</v>
      </c>
      <c r="E65" s="44">
        <v>0</v>
      </c>
      <c r="F65" s="44">
        <v>700000000</v>
      </c>
      <c r="G65" s="44">
        <v>0</v>
      </c>
      <c r="H65" s="44">
        <v>500000000</v>
      </c>
      <c r="I65" s="44">
        <v>200000000</v>
      </c>
      <c r="J65" s="44">
        <v>92861302</v>
      </c>
      <c r="K65" s="44">
        <v>92861302</v>
      </c>
      <c r="L65" s="44">
        <v>92861302</v>
      </c>
      <c r="M65" s="44">
        <v>92861302</v>
      </c>
      <c r="N65" s="89">
        <f t="shared" si="2"/>
        <v>0.13265900285714285</v>
      </c>
      <c r="O65" s="98">
        <f t="shared" si="3"/>
        <v>0.13265900285714285</v>
      </c>
    </row>
    <row r="66" spans="1:15" s="25" customFormat="1" ht="23.25" customHeight="1" thickTop="1" thickBot="1" x14ac:dyDescent="0.35">
      <c r="A66" s="164" t="s">
        <v>172</v>
      </c>
      <c r="B66" s="165"/>
      <c r="C66" s="53">
        <f>SUM(C67:C70)</f>
        <v>10639836000</v>
      </c>
      <c r="D66" s="53">
        <f t="shared" ref="D66:M66" si="14">SUM(D67:D70)</f>
        <v>0</v>
      </c>
      <c r="E66" s="53">
        <f t="shared" si="14"/>
        <v>0</v>
      </c>
      <c r="F66" s="53">
        <f t="shared" si="14"/>
        <v>10639836000</v>
      </c>
      <c r="G66" s="53">
        <f t="shared" si="14"/>
        <v>10000000000</v>
      </c>
      <c r="H66" s="53">
        <f t="shared" si="14"/>
        <v>126388000</v>
      </c>
      <c r="I66" s="53">
        <f t="shared" si="14"/>
        <v>513448000</v>
      </c>
      <c r="J66" s="53">
        <f t="shared" si="14"/>
        <v>29136099</v>
      </c>
      <c r="K66" s="53">
        <f t="shared" si="14"/>
        <v>29136099</v>
      </c>
      <c r="L66" s="53">
        <f t="shared" si="14"/>
        <v>29136099</v>
      </c>
      <c r="M66" s="53">
        <f t="shared" si="14"/>
        <v>29136099</v>
      </c>
      <c r="N66" s="90">
        <f t="shared" si="2"/>
        <v>2.738397377553564E-3</v>
      </c>
      <c r="O66" s="91">
        <f t="shared" si="3"/>
        <v>2.738397377553564E-3</v>
      </c>
    </row>
    <row r="67" spans="1:15" s="12" customFormat="1" ht="39.5" thickTop="1" x14ac:dyDescent="0.3">
      <c r="A67" s="21" t="s">
        <v>173</v>
      </c>
      <c r="B67" s="22" t="s">
        <v>174</v>
      </c>
      <c r="C67" s="48">
        <v>10000000000</v>
      </c>
      <c r="D67" s="48"/>
      <c r="E67" s="48"/>
      <c r="F67" s="48">
        <v>10000000000</v>
      </c>
      <c r="G67" s="48">
        <v>10000000000</v>
      </c>
      <c r="H67" s="48"/>
      <c r="I67" s="48"/>
      <c r="J67" s="48"/>
      <c r="K67" s="48"/>
      <c r="L67" s="48"/>
      <c r="M67" s="48"/>
      <c r="N67" s="96">
        <f t="shared" si="2"/>
        <v>0</v>
      </c>
      <c r="O67" s="97">
        <f t="shared" si="3"/>
        <v>0</v>
      </c>
    </row>
    <row r="68" spans="1:15" x14ac:dyDescent="0.3">
      <c r="A68" s="39" t="s">
        <v>108</v>
      </c>
      <c r="B68" s="3" t="s">
        <v>109</v>
      </c>
      <c r="C68" s="10">
        <v>96482174</v>
      </c>
      <c r="D68" s="10">
        <v>0</v>
      </c>
      <c r="E68" s="10">
        <v>0</v>
      </c>
      <c r="F68" s="10">
        <v>96482174</v>
      </c>
      <c r="G68" s="10">
        <v>0</v>
      </c>
      <c r="H68" s="10">
        <v>96482174</v>
      </c>
      <c r="I68" s="10">
        <v>0</v>
      </c>
      <c r="J68" s="10">
        <v>16782848</v>
      </c>
      <c r="K68" s="10">
        <v>16782848</v>
      </c>
      <c r="L68" s="10">
        <v>16782848</v>
      </c>
      <c r="M68" s="10">
        <v>16782848</v>
      </c>
      <c r="N68" s="89">
        <f t="shared" si="2"/>
        <v>0.17394765586438796</v>
      </c>
      <c r="O68" s="98">
        <f t="shared" si="3"/>
        <v>0.17394765586438796</v>
      </c>
    </row>
    <row r="69" spans="1:15" x14ac:dyDescent="0.3">
      <c r="A69" s="39" t="s">
        <v>110</v>
      </c>
      <c r="B69" s="3" t="s">
        <v>111</v>
      </c>
      <c r="C69" s="10">
        <v>29905826</v>
      </c>
      <c r="D69" s="10">
        <v>0</v>
      </c>
      <c r="E69" s="10">
        <v>0</v>
      </c>
      <c r="F69" s="10">
        <v>29905826</v>
      </c>
      <c r="G69" s="10">
        <v>0</v>
      </c>
      <c r="H69" s="10">
        <v>29905826</v>
      </c>
      <c r="I69" s="10">
        <v>0</v>
      </c>
      <c r="J69" s="10">
        <v>12353251</v>
      </c>
      <c r="K69" s="10">
        <v>12353251</v>
      </c>
      <c r="L69" s="10">
        <v>12353251</v>
      </c>
      <c r="M69" s="10">
        <v>12353251</v>
      </c>
      <c r="N69" s="89">
        <f t="shared" si="2"/>
        <v>0.41307172054033886</v>
      </c>
      <c r="O69" s="98">
        <f t="shared" si="3"/>
        <v>0.41307172054033886</v>
      </c>
    </row>
    <row r="70" spans="1:15" ht="13.5" thickBot="1" x14ac:dyDescent="0.35">
      <c r="A70" s="42" t="s">
        <v>112</v>
      </c>
      <c r="B70" s="43" t="s">
        <v>113</v>
      </c>
      <c r="C70" s="44">
        <v>513448000</v>
      </c>
      <c r="D70" s="44">
        <v>0</v>
      </c>
      <c r="E70" s="44">
        <v>0</v>
      </c>
      <c r="F70" s="44">
        <v>513448000</v>
      </c>
      <c r="G70" s="44">
        <v>0</v>
      </c>
      <c r="H70" s="44">
        <v>0</v>
      </c>
      <c r="I70" s="44">
        <v>513448000</v>
      </c>
      <c r="J70" s="44">
        <v>0</v>
      </c>
      <c r="K70" s="44">
        <v>0</v>
      </c>
      <c r="L70" s="44">
        <v>0</v>
      </c>
      <c r="M70" s="44">
        <v>0</v>
      </c>
      <c r="N70" s="89">
        <f t="shared" si="2"/>
        <v>0</v>
      </c>
      <c r="O70" s="98">
        <f t="shared" si="3"/>
        <v>0</v>
      </c>
    </row>
    <row r="71" spans="1:15" s="25" customFormat="1" ht="27.75" customHeight="1" thickTop="1" thickBot="1" x14ac:dyDescent="0.35">
      <c r="A71" s="164" t="s">
        <v>175</v>
      </c>
      <c r="B71" s="165"/>
      <c r="C71" s="53">
        <f>SUM(C72:C74)</f>
        <v>196062000</v>
      </c>
      <c r="D71" s="53">
        <f t="shared" ref="D71:M71" si="15">SUM(D72:D74)</f>
        <v>0</v>
      </c>
      <c r="E71" s="53">
        <f t="shared" si="15"/>
        <v>0</v>
      </c>
      <c r="F71" s="53">
        <f t="shared" si="15"/>
        <v>196062000</v>
      </c>
      <c r="G71" s="53">
        <f t="shared" si="15"/>
        <v>0</v>
      </c>
      <c r="H71" s="53">
        <f t="shared" si="15"/>
        <v>14818000</v>
      </c>
      <c r="I71" s="53">
        <f t="shared" si="15"/>
        <v>181244000</v>
      </c>
      <c r="J71" s="53">
        <f t="shared" si="15"/>
        <v>14818000</v>
      </c>
      <c r="K71" s="53">
        <f t="shared" si="15"/>
        <v>14818000</v>
      </c>
      <c r="L71" s="53">
        <f t="shared" si="15"/>
        <v>14818000</v>
      </c>
      <c r="M71" s="53">
        <f t="shared" si="15"/>
        <v>14818000</v>
      </c>
      <c r="N71" s="90">
        <f t="shared" si="2"/>
        <v>7.5578133447582907E-2</v>
      </c>
      <c r="O71" s="91">
        <f t="shared" si="3"/>
        <v>7.5578133447582907E-2</v>
      </c>
    </row>
    <row r="72" spans="1:15" ht="13.5" thickTop="1" x14ac:dyDescent="0.3">
      <c r="A72" s="46" t="s">
        <v>114</v>
      </c>
      <c r="B72" s="47" t="s">
        <v>115</v>
      </c>
      <c r="C72" s="33">
        <v>20367474</v>
      </c>
      <c r="D72" s="33">
        <v>0</v>
      </c>
      <c r="E72" s="33">
        <v>0</v>
      </c>
      <c r="F72" s="33">
        <v>20367474</v>
      </c>
      <c r="G72" s="33">
        <v>0</v>
      </c>
      <c r="H72" s="33">
        <v>14818000</v>
      </c>
      <c r="I72" s="33">
        <v>5549474</v>
      </c>
      <c r="J72" s="33">
        <v>14818000</v>
      </c>
      <c r="K72" s="33">
        <v>14818000</v>
      </c>
      <c r="L72" s="33">
        <v>14818000</v>
      </c>
      <c r="M72" s="33">
        <v>14818000</v>
      </c>
      <c r="N72" s="89">
        <f t="shared" si="2"/>
        <v>0.72753253545334096</v>
      </c>
      <c r="O72" s="98">
        <f t="shared" si="3"/>
        <v>0.72753253545334096</v>
      </c>
    </row>
    <row r="73" spans="1:15" x14ac:dyDescent="0.3">
      <c r="A73" s="39" t="s">
        <v>116</v>
      </c>
      <c r="B73" s="3" t="s">
        <v>117</v>
      </c>
      <c r="C73" s="10">
        <v>2587526</v>
      </c>
      <c r="D73" s="10">
        <v>0</v>
      </c>
      <c r="E73" s="10">
        <v>0</v>
      </c>
      <c r="F73" s="10">
        <v>2587526</v>
      </c>
      <c r="G73" s="10">
        <v>0</v>
      </c>
      <c r="H73" s="10">
        <v>0</v>
      </c>
      <c r="I73" s="10">
        <v>2587526</v>
      </c>
      <c r="J73" s="10">
        <v>0</v>
      </c>
      <c r="K73" s="10">
        <v>0</v>
      </c>
      <c r="L73" s="10">
        <v>0</v>
      </c>
      <c r="M73" s="10">
        <v>0</v>
      </c>
      <c r="N73" s="89">
        <f t="shared" ref="N73:N89" si="16">+J73/F73</f>
        <v>0</v>
      </c>
      <c r="O73" s="98">
        <f t="shared" ref="O73:O89" si="17">+K73/F73</f>
        <v>0</v>
      </c>
    </row>
    <row r="74" spans="1:15" s="12" customFormat="1" ht="24" customHeight="1" thickBot="1" x14ac:dyDescent="0.35">
      <c r="A74" s="16" t="s">
        <v>176</v>
      </c>
      <c r="B74" s="17" t="s">
        <v>177</v>
      </c>
      <c r="C74" s="45">
        <v>173107000</v>
      </c>
      <c r="D74" s="45"/>
      <c r="E74" s="45"/>
      <c r="F74" s="45">
        <v>173107000</v>
      </c>
      <c r="G74" s="45"/>
      <c r="H74" s="45"/>
      <c r="I74" s="45">
        <v>173107000</v>
      </c>
      <c r="J74" s="45"/>
      <c r="K74" s="45"/>
      <c r="L74" s="45"/>
      <c r="M74" s="45"/>
      <c r="N74" s="96">
        <f t="shared" si="16"/>
        <v>0</v>
      </c>
      <c r="O74" s="97">
        <f t="shared" si="17"/>
        <v>0</v>
      </c>
    </row>
    <row r="75" spans="1:15" s="25" customFormat="1" ht="21.75" customHeight="1" thickTop="1" thickBot="1" x14ac:dyDescent="0.35">
      <c r="A75" s="164" t="s">
        <v>178</v>
      </c>
      <c r="B75" s="165"/>
      <c r="C75" s="53">
        <f>SUM(C76:C88)</f>
        <v>23100000000</v>
      </c>
      <c r="D75" s="53">
        <f t="shared" ref="D75:M75" si="18">SUM(D76:D88)</f>
        <v>0</v>
      </c>
      <c r="E75" s="53">
        <f t="shared" si="18"/>
        <v>0</v>
      </c>
      <c r="F75" s="53">
        <f t="shared" si="18"/>
        <v>23100000000</v>
      </c>
      <c r="G75" s="53">
        <f t="shared" si="18"/>
        <v>0</v>
      </c>
      <c r="H75" s="53">
        <f t="shared" si="18"/>
        <v>12789332303</v>
      </c>
      <c r="I75" s="53">
        <f t="shared" si="18"/>
        <v>10310667697</v>
      </c>
      <c r="J75" s="53">
        <f t="shared" si="18"/>
        <v>10705501313</v>
      </c>
      <c r="K75" s="53">
        <f t="shared" si="18"/>
        <v>1010343785</v>
      </c>
      <c r="L75" s="53">
        <f t="shared" si="18"/>
        <v>1010343785</v>
      </c>
      <c r="M75" s="53">
        <f t="shared" si="18"/>
        <v>1010343785</v>
      </c>
      <c r="N75" s="90">
        <f t="shared" si="16"/>
        <v>0.46344161528138528</v>
      </c>
      <c r="O75" s="91">
        <f t="shared" si="17"/>
        <v>4.3737826190476191E-2</v>
      </c>
    </row>
    <row r="76" spans="1:15" ht="13.5" thickTop="1" x14ac:dyDescent="0.3">
      <c r="A76" s="46" t="s">
        <v>118</v>
      </c>
      <c r="B76" s="47" t="s">
        <v>119</v>
      </c>
      <c r="C76" s="33">
        <v>5716025396</v>
      </c>
      <c r="D76" s="33">
        <v>0</v>
      </c>
      <c r="E76" s="33">
        <v>0</v>
      </c>
      <c r="F76" s="33">
        <v>5716025396</v>
      </c>
      <c r="G76" s="33">
        <v>0</v>
      </c>
      <c r="H76" s="33">
        <v>4831462900</v>
      </c>
      <c r="I76" s="33">
        <v>884562496</v>
      </c>
      <c r="J76" s="33">
        <v>4055641158</v>
      </c>
      <c r="K76" s="33">
        <v>432939230</v>
      </c>
      <c r="L76" s="33">
        <v>432939230</v>
      </c>
      <c r="M76" s="33">
        <v>432939230</v>
      </c>
      <c r="N76" s="89">
        <f t="shared" si="16"/>
        <v>0.70952119296707195</v>
      </c>
      <c r="O76" s="98">
        <f t="shared" si="17"/>
        <v>7.5741306241040363E-2</v>
      </c>
    </row>
    <row r="77" spans="1:15" x14ac:dyDescent="0.3">
      <c r="A77" s="39" t="s">
        <v>120</v>
      </c>
      <c r="B77" s="3" t="s">
        <v>121</v>
      </c>
      <c r="C77" s="10">
        <v>931633113</v>
      </c>
      <c r="D77" s="10">
        <v>0</v>
      </c>
      <c r="E77" s="10">
        <v>0</v>
      </c>
      <c r="F77" s="10">
        <v>931633113</v>
      </c>
      <c r="G77" s="10">
        <v>0</v>
      </c>
      <c r="H77" s="10">
        <v>647873917</v>
      </c>
      <c r="I77" s="10">
        <v>283759196</v>
      </c>
      <c r="J77" s="10">
        <v>634133945</v>
      </c>
      <c r="K77" s="10">
        <v>30962945</v>
      </c>
      <c r="L77" s="10">
        <v>30962945</v>
      </c>
      <c r="M77" s="10">
        <v>30962945</v>
      </c>
      <c r="N77" s="89">
        <f t="shared" si="16"/>
        <v>0.68066917776032287</v>
      </c>
      <c r="O77" s="98">
        <f t="shared" si="17"/>
        <v>3.3235127184664592E-2</v>
      </c>
    </row>
    <row r="78" spans="1:15" x14ac:dyDescent="0.3">
      <c r="A78" s="39" t="s">
        <v>122</v>
      </c>
      <c r="B78" s="3" t="s">
        <v>123</v>
      </c>
      <c r="C78" s="10">
        <v>2386130014</v>
      </c>
      <c r="D78" s="10">
        <v>0</v>
      </c>
      <c r="E78" s="10">
        <v>0</v>
      </c>
      <c r="F78" s="10">
        <v>2386130014</v>
      </c>
      <c r="G78" s="10">
        <v>0</v>
      </c>
      <c r="H78" s="10">
        <v>2093159065</v>
      </c>
      <c r="I78" s="10">
        <v>292970949</v>
      </c>
      <c r="J78" s="10">
        <v>1638685127</v>
      </c>
      <c r="K78" s="10">
        <v>142472380</v>
      </c>
      <c r="L78" s="10">
        <v>142472380</v>
      </c>
      <c r="M78" s="10">
        <v>142472380</v>
      </c>
      <c r="N78" s="89">
        <f t="shared" si="16"/>
        <v>0.68675433332862812</v>
      </c>
      <c r="O78" s="98">
        <f t="shared" si="17"/>
        <v>5.9708557020816219E-2</v>
      </c>
    </row>
    <row r="79" spans="1:15" x14ac:dyDescent="0.3">
      <c r="A79" s="39" t="s">
        <v>124</v>
      </c>
      <c r="B79" s="3" t="s">
        <v>125</v>
      </c>
      <c r="C79" s="10">
        <v>753400000</v>
      </c>
      <c r="D79" s="10">
        <v>0</v>
      </c>
      <c r="E79" s="10">
        <v>0</v>
      </c>
      <c r="F79" s="10">
        <v>753400000</v>
      </c>
      <c r="G79" s="10">
        <v>0</v>
      </c>
      <c r="H79" s="10">
        <v>0</v>
      </c>
      <c r="I79" s="10">
        <v>753400000</v>
      </c>
      <c r="J79" s="10">
        <v>0</v>
      </c>
      <c r="K79" s="10">
        <v>0</v>
      </c>
      <c r="L79" s="10">
        <v>0</v>
      </c>
      <c r="M79" s="10">
        <v>0</v>
      </c>
      <c r="N79" s="89">
        <f t="shared" si="16"/>
        <v>0</v>
      </c>
      <c r="O79" s="98">
        <f t="shared" si="17"/>
        <v>0</v>
      </c>
    </row>
    <row r="80" spans="1:15" x14ac:dyDescent="0.3">
      <c r="A80" s="39" t="s">
        <v>126</v>
      </c>
      <c r="B80" s="3" t="s">
        <v>127</v>
      </c>
      <c r="C80" s="10">
        <v>246600000</v>
      </c>
      <c r="D80" s="10">
        <v>0</v>
      </c>
      <c r="E80" s="10">
        <v>0</v>
      </c>
      <c r="F80" s="10">
        <v>246600000</v>
      </c>
      <c r="G80" s="10">
        <v>0</v>
      </c>
      <c r="H80" s="10">
        <v>164994100</v>
      </c>
      <c r="I80" s="10">
        <v>81605900</v>
      </c>
      <c r="J80" s="10">
        <v>164994100</v>
      </c>
      <c r="K80" s="10">
        <v>8499270</v>
      </c>
      <c r="L80" s="10">
        <v>8499270</v>
      </c>
      <c r="M80" s="10">
        <v>8499270</v>
      </c>
      <c r="N80" s="89">
        <f t="shared" si="16"/>
        <v>0.66907583130575832</v>
      </c>
      <c r="O80" s="98">
        <f t="shared" si="17"/>
        <v>3.4465815085158148E-2</v>
      </c>
    </row>
    <row r="81" spans="1:15" x14ac:dyDescent="0.3">
      <c r="A81" s="39" t="s">
        <v>128</v>
      </c>
      <c r="B81" s="3" t="s">
        <v>129</v>
      </c>
      <c r="C81" s="10">
        <v>4791560500</v>
      </c>
      <c r="D81" s="10">
        <v>0</v>
      </c>
      <c r="E81" s="10">
        <v>0</v>
      </c>
      <c r="F81" s="10">
        <v>4791560500</v>
      </c>
      <c r="G81" s="10">
        <v>0</v>
      </c>
      <c r="H81" s="10">
        <v>2296313376</v>
      </c>
      <c r="I81" s="10">
        <v>2495247124</v>
      </c>
      <c r="J81" s="10">
        <v>1678058376</v>
      </c>
      <c r="K81" s="10">
        <v>128240004</v>
      </c>
      <c r="L81" s="10">
        <v>128240004</v>
      </c>
      <c r="M81" s="10">
        <v>128240004</v>
      </c>
      <c r="N81" s="89">
        <f t="shared" si="16"/>
        <v>0.3502112466283166</v>
      </c>
      <c r="O81" s="98">
        <f t="shared" si="17"/>
        <v>2.6763724260603618E-2</v>
      </c>
    </row>
    <row r="82" spans="1:15" x14ac:dyDescent="0.3">
      <c r="A82" s="39" t="s">
        <v>130</v>
      </c>
      <c r="B82" s="3" t="s">
        <v>131</v>
      </c>
      <c r="C82" s="10">
        <v>902649775</v>
      </c>
      <c r="D82" s="10">
        <v>0</v>
      </c>
      <c r="E82" s="10">
        <v>0</v>
      </c>
      <c r="F82" s="10">
        <v>902649775</v>
      </c>
      <c r="G82" s="10">
        <v>0</v>
      </c>
      <c r="H82" s="10">
        <v>100000000</v>
      </c>
      <c r="I82" s="10">
        <v>802649775</v>
      </c>
      <c r="J82" s="10">
        <v>40500000</v>
      </c>
      <c r="K82" s="10">
        <v>11700000</v>
      </c>
      <c r="L82" s="10">
        <v>11700000</v>
      </c>
      <c r="M82" s="10">
        <v>11700000</v>
      </c>
      <c r="N82" s="89">
        <f t="shared" si="16"/>
        <v>4.4867900177563327E-2</v>
      </c>
      <c r="O82" s="98">
        <f t="shared" si="17"/>
        <v>1.2961837829073852E-2</v>
      </c>
    </row>
    <row r="83" spans="1:15" x14ac:dyDescent="0.3">
      <c r="A83" s="39" t="s">
        <v>132</v>
      </c>
      <c r="B83" s="3" t="s">
        <v>133</v>
      </c>
      <c r="C83" s="10">
        <v>1581525016</v>
      </c>
      <c r="D83" s="10">
        <v>0</v>
      </c>
      <c r="E83" s="10">
        <v>0</v>
      </c>
      <c r="F83" s="10">
        <v>1581525016</v>
      </c>
      <c r="G83" s="10">
        <v>0</v>
      </c>
      <c r="H83" s="10">
        <v>652297333</v>
      </c>
      <c r="I83" s="10">
        <v>929227683</v>
      </c>
      <c r="J83" s="10">
        <v>652087333</v>
      </c>
      <c r="K83" s="10">
        <v>50594000</v>
      </c>
      <c r="L83" s="10">
        <v>50594000</v>
      </c>
      <c r="M83" s="10">
        <v>50594000</v>
      </c>
      <c r="N83" s="89">
        <f t="shared" si="16"/>
        <v>0.41231553494440581</v>
      </c>
      <c r="O83" s="98">
        <f t="shared" si="17"/>
        <v>3.1990641620050102E-2</v>
      </c>
    </row>
    <row r="84" spans="1:15" x14ac:dyDescent="0.3">
      <c r="A84" s="39" t="s">
        <v>134</v>
      </c>
      <c r="B84" s="3" t="s">
        <v>135</v>
      </c>
      <c r="C84" s="10">
        <v>1148958604</v>
      </c>
      <c r="D84" s="10">
        <v>0</v>
      </c>
      <c r="E84" s="10">
        <v>0</v>
      </c>
      <c r="F84" s="10">
        <v>1148958604</v>
      </c>
      <c r="G84" s="10">
        <v>0</v>
      </c>
      <c r="H84" s="10">
        <v>453830011</v>
      </c>
      <c r="I84" s="10">
        <v>695128593</v>
      </c>
      <c r="J84" s="10">
        <v>352080015</v>
      </c>
      <c r="K84" s="10">
        <v>32513335</v>
      </c>
      <c r="L84" s="10">
        <v>32513335</v>
      </c>
      <c r="M84" s="10">
        <v>32513335</v>
      </c>
      <c r="N84" s="89">
        <f t="shared" si="16"/>
        <v>0.30643402971548661</v>
      </c>
      <c r="O84" s="98">
        <f t="shared" si="17"/>
        <v>2.829809088578791E-2</v>
      </c>
    </row>
    <row r="85" spans="1:15" x14ac:dyDescent="0.3">
      <c r="A85" s="39" t="s">
        <v>136</v>
      </c>
      <c r="B85" s="3" t="s">
        <v>137</v>
      </c>
      <c r="C85" s="10">
        <v>1448192383</v>
      </c>
      <c r="D85" s="10">
        <v>0</v>
      </c>
      <c r="E85" s="10">
        <v>0</v>
      </c>
      <c r="F85" s="10">
        <v>1448192383</v>
      </c>
      <c r="G85" s="10">
        <v>0</v>
      </c>
      <c r="H85" s="10">
        <v>876089934</v>
      </c>
      <c r="I85" s="10">
        <v>572102449</v>
      </c>
      <c r="J85" s="10">
        <v>876089934</v>
      </c>
      <c r="K85" s="10">
        <v>75384630</v>
      </c>
      <c r="L85" s="10">
        <v>75384630</v>
      </c>
      <c r="M85" s="10">
        <v>75384630</v>
      </c>
      <c r="N85" s="89">
        <f t="shared" si="16"/>
        <v>0.60495410988499865</v>
      </c>
      <c r="O85" s="98">
        <f t="shared" si="17"/>
        <v>5.2054292568392828E-2</v>
      </c>
    </row>
    <row r="86" spans="1:15" x14ac:dyDescent="0.3">
      <c r="A86" s="39" t="s">
        <v>138</v>
      </c>
      <c r="B86" s="3" t="s">
        <v>139</v>
      </c>
      <c r="C86" s="10">
        <v>563385574</v>
      </c>
      <c r="D86" s="10">
        <v>0</v>
      </c>
      <c r="E86" s="10">
        <v>0</v>
      </c>
      <c r="F86" s="10">
        <v>563385574</v>
      </c>
      <c r="G86" s="10">
        <v>0</v>
      </c>
      <c r="H86" s="10">
        <v>269266667</v>
      </c>
      <c r="I86" s="10">
        <v>294118907</v>
      </c>
      <c r="J86" s="10">
        <v>269266667</v>
      </c>
      <c r="K86" s="10">
        <v>32950001</v>
      </c>
      <c r="L86" s="10">
        <v>32950001</v>
      </c>
      <c r="M86" s="10">
        <v>32950001</v>
      </c>
      <c r="N86" s="89">
        <f t="shared" si="16"/>
        <v>0.47794384419221925</v>
      </c>
      <c r="O86" s="98">
        <f t="shared" si="17"/>
        <v>5.8485702369084798E-2</v>
      </c>
    </row>
    <row r="87" spans="1:15" x14ac:dyDescent="0.3">
      <c r="A87" s="39" t="s">
        <v>140</v>
      </c>
      <c r="B87" s="3" t="s">
        <v>141</v>
      </c>
      <c r="C87" s="10">
        <v>2112137225</v>
      </c>
      <c r="D87" s="10">
        <v>0</v>
      </c>
      <c r="E87" s="10">
        <v>0</v>
      </c>
      <c r="F87" s="10">
        <v>2112137225</v>
      </c>
      <c r="G87" s="10">
        <v>0</v>
      </c>
      <c r="H87" s="10">
        <v>122000000</v>
      </c>
      <c r="I87" s="10">
        <v>1990137225</v>
      </c>
      <c r="J87" s="10">
        <v>91119658</v>
      </c>
      <c r="K87" s="10">
        <v>5659658</v>
      </c>
      <c r="L87" s="10">
        <v>5659658</v>
      </c>
      <c r="M87" s="10">
        <v>5659658</v>
      </c>
      <c r="N87" s="89">
        <f t="shared" si="16"/>
        <v>4.3140974422246639E-2</v>
      </c>
      <c r="O87" s="98">
        <f t="shared" si="17"/>
        <v>2.6795882071535384E-3</v>
      </c>
    </row>
    <row r="88" spans="1:15" ht="13.5" thickBot="1" x14ac:dyDescent="0.35">
      <c r="A88" s="42" t="s">
        <v>142</v>
      </c>
      <c r="B88" s="43" t="s">
        <v>143</v>
      </c>
      <c r="C88" s="44">
        <v>517802400</v>
      </c>
      <c r="D88" s="44">
        <v>0</v>
      </c>
      <c r="E88" s="44">
        <v>0</v>
      </c>
      <c r="F88" s="44">
        <v>517802400</v>
      </c>
      <c r="G88" s="44">
        <v>0</v>
      </c>
      <c r="H88" s="44">
        <v>282045000</v>
      </c>
      <c r="I88" s="44">
        <v>235757400</v>
      </c>
      <c r="J88" s="44">
        <v>252845000</v>
      </c>
      <c r="K88" s="44">
        <v>58428332</v>
      </c>
      <c r="L88" s="44">
        <v>58428332</v>
      </c>
      <c r="M88" s="44">
        <v>58428332</v>
      </c>
      <c r="N88" s="89">
        <f t="shared" si="16"/>
        <v>0.48830403258076827</v>
      </c>
      <c r="O88" s="98">
        <f t="shared" si="17"/>
        <v>0.11283905211717829</v>
      </c>
    </row>
    <row r="89" spans="1:15" s="25" customFormat="1" ht="29.25" customHeight="1" thickTop="1" thickBot="1" x14ac:dyDescent="0.35">
      <c r="A89" s="164" t="s">
        <v>179</v>
      </c>
      <c r="B89" s="165" t="s">
        <v>1</v>
      </c>
      <c r="C89" s="53">
        <f>+C8+C75</f>
        <v>69298249000</v>
      </c>
      <c r="D89" s="53">
        <f t="shared" ref="D89:M89" si="19">+D8+D75</f>
        <v>660015534</v>
      </c>
      <c r="E89" s="53">
        <f t="shared" si="19"/>
        <v>660015534</v>
      </c>
      <c r="F89" s="53">
        <f t="shared" si="19"/>
        <v>69298249000</v>
      </c>
      <c r="G89" s="53">
        <f t="shared" si="19"/>
        <v>12123437000</v>
      </c>
      <c r="H89" s="53">
        <f t="shared" si="19"/>
        <v>45025372639.400002</v>
      </c>
      <c r="I89" s="53">
        <f t="shared" si="19"/>
        <v>12149439360.6</v>
      </c>
      <c r="J89" s="53">
        <f t="shared" si="19"/>
        <v>25563955447.970001</v>
      </c>
      <c r="K89" s="53">
        <f t="shared" si="19"/>
        <v>7554774429.5299997</v>
      </c>
      <c r="L89" s="53">
        <f t="shared" si="19"/>
        <v>7554774429.5299997</v>
      </c>
      <c r="M89" s="53">
        <f t="shared" si="19"/>
        <v>7552970951.7299995</v>
      </c>
      <c r="N89" s="90">
        <f t="shared" si="16"/>
        <v>0.36889756692077458</v>
      </c>
      <c r="O89" s="91">
        <f t="shared" si="17"/>
        <v>0.10901825859308509</v>
      </c>
    </row>
    <row r="90" spans="1:15" ht="13.5" thickTop="1" x14ac:dyDescent="0.3">
      <c r="A90" s="24" t="s">
        <v>180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5" x14ac:dyDescent="0.3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5" x14ac:dyDescent="0.3">
      <c r="A92" s="4" t="s">
        <v>1</v>
      </c>
      <c r="B92" s="3" t="s">
        <v>1</v>
      </c>
      <c r="C92" s="11" t="s">
        <v>1</v>
      </c>
      <c r="D92" s="11" t="s">
        <v>1</v>
      </c>
      <c r="E92" s="11" t="s">
        <v>1</v>
      </c>
      <c r="F92" s="11" t="s">
        <v>1</v>
      </c>
      <c r="G92" s="11" t="s">
        <v>1</v>
      </c>
      <c r="H92" s="11" t="s">
        <v>1</v>
      </c>
      <c r="I92" s="11" t="s">
        <v>1</v>
      </c>
      <c r="J92" s="11" t="s">
        <v>1</v>
      </c>
      <c r="K92" s="11" t="s">
        <v>1</v>
      </c>
      <c r="L92" s="11" t="s">
        <v>1</v>
      </c>
      <c r="M92" s="11" t="s">
        <v>1</v>
      </c>
    </row>
    <row r="93" spans="1:15" ht="34" customHeight="1" x14ac:dyDescent="0.3"/>
  </sheetData>
  <mergeCells count="10">
    <mergeCell ref="A38:B38"/>
    <mergeCell ref="A66:B66"/>
    <mergeCell ref="A71:B71"/>
    <mergeCell ref="A75:B75"/>
    <mergeCell ref="A89:B89"/>
    <mergeCell ref="A8:B8"/>
    <mergeCell ref="A9:B9"/>
    <mergeCell ref="A4:O4"/>
    <mergeCell ref="A5:O5"/>
    <mergeCell ref="A6:O6"/>
  </mergeCells>
  <pageMargins left="0.7" right="0.7" top="0.75" bottom="0.75" header="0.3" footer="0.3"/>
  <pageSetup paperSize="9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61AF-1A48-4901-8610-C77A25357A9D}">
  <dimension ref="A1:O92"/>
  <sheetViews>
    <sheetView tabSelected="1" topLeftCell="C37" workbookViewId="0">
      <selection activeCell="H104" sqref="H104"/>
    </sheetView>
  </sheetViews>
  <sheetFormatPr baseColWidth="10" defaultColWidth="11.453125" defaultRowHeight="13" x14ac:dyDescent="0.3"/>
  <cols>
    <col min="1" max="1" width="21.54296875" style="2" customWidth="1"/>
    <col min="2" max="2" width="27.54296875" style="2" customWidth="1"/>
    <col min="3" max="3" width="14.453125" style="8" bestFit="1" customWidth="1"/>
    <col min="4" max="4" width="16.453125" style="132" bestFit="1" customWidth="1"/>
    <col min="5" max="8" width="18.81640625" style="132" customWidth="1"/>
    <col min="9" max="9" width="17" style="132" bestFit="1" customWidth="1"/>
    <col min="10" max="13" width="18.81640625" style="132" customWidth="1"/>
    <col min="14" max="14" width="8.1796875" style="100" bestFit="1" customWidth="1"/>
    <col min="15" max="15" width="8" style="100" bestFit="1" customWidth="1"/>
    <col min="16" max="16384" width="11.453125" style="2"/>
  </cols>
  <sheetData>
    <row r="1" spans="1:15" x14ac:dyDescent="0.3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3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/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3">
      <c r="A3" s="1" t="s">
        <v>4</v>
      </c>
      <c r="B3" s="160" t="s">
        <v>188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3">
      <c r="A4" s="166" t="s">
        <v>149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x14ac:dyDescent="0.3">
      <c r="A5" s="166" t="s">
        <v>150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1:15" ht="23.25" customHeight="1" thickBot="1" x14ac:dyDescent="0.35">
      <c r="A6" s="168" t="s">
        <v>189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1:15" s="25" customFormat="1" ht="21" customHeight="1" thickTop="1" x14ac:dyDescent="0.3">
      <c r="A7" s="101" t="s">
        <v>146</v>
      </c>
      <c r="B7" s="103" t="s">
        <v>6</v>
      </c>
      <c r="C7" s="103" t="s">
        <v>7</v>
      </c>
      <c r="D7" s="103" t="s">
        <v>8</v>
      </c>
      <c r="E7" s="103" t="s">
        <v>9</v>
      </c>
      <c r="F7" s="103" t="s">
        <v>10</v>
      </c>
      <c r="G7" s="103" t="s">
        <v>11</v>
      </c>
      <c r="H7" s="103" t="s">
        <v>12</v>
      </c>
      <c r="I7" s="103" t="s">
        <v>13</v>
      </c>
      <c r="J7" s="103" t="s">
        <v>14</v>
      </c>
      <c r="K7" s="103" t="s">
        <v>15</v>
      </c>
      <c r="L7" s="103" t="s">
        <v>16</v>
      </c>
      <c r="M7" s="103" t="s">
        <v>17</v>
      </c>
      <c r="N7" s="104" t="s">
        <v>185</v>
      </c>
      <c r="O7" s="105" t="s">
        <v>186</v>
      </c>
    </row>
    <row r="8" spans="1:15" s="25" customFormat="1" ht="25.5" customHeight="1" x14ac:dyDescent="0.3">
      <c r="A8" s="174" t="s">
        <v>151</v>
      </c>
      <c r="B8" s="175"/>
      <c r="C8" s="162">
        <f>+C9+C38+C66+C71</f>
        <v>46198249000</v>
      </c>
      <c r="D8" s="106">
        <f t="shared" ref="D8:M8" si="0">+D9+D38+D66+D71</f>
        <v>925913988</v>
      </c>
      <c r="E8" s="106">
        <f t="shared" si="0"/>
        <v>925913988</v>
      </c>
      <c r="F8" s="106">
        <f t="shared" si="0"/>
        <v>46198249000</v>
      </c>
      <c r="G8" s="106">
        <f t="shared" si="0"/>
        <v>12123437000</v>
      </c>
      <c r="H8" s="106">
        <f t="shared" si="0"/>
        <v>32068095772.959999</v>
      </c>
      <c r="I8" s="106">
        <f t="shared" si="0"/>
        <v>2006716227.04</v>
      </c>
      <c r="J8" s="106">
        <f t="shared" si="0"/>
        <v>17242861931.529999</v>
      </c>
      <c r="K8" s="106">
        <f t="shared" si="0"/>
        <v>9289569748.1100006</v>
      </c>
      <c r="L8" s="106">
        <f t="shared" si="0"/>
        <v>9288244756.1100006</v>
      </c>
      <c r="M8" s="106">
        <f t="shared" si="0"/>
        <v>9288017336.1100006</v>
      </c>
      <c r="N8" s="107">
        <f>+J8/F8</f>
        <v>0.37323626554612488</v>
      </c>
      <c r="O8" s="108">
        <f>+K8/F8</f>
        <v>0.20108055931102498</v>
      </c>
    </row>
    <row r="9" spans="1:15" s="25" customFormat="1" ht="23.25" customHeight="1" thickBot="1" x14ac:dyDescent="0.35">
      <c r="A9" s="172" t="s">
        <v>152</v>
      </c>
      <c r="B9" s="173"/>
      <c r="C9" s="67">
        <f>+C10</f>
        <v>22346642000</v>
      </c>
      <c r="D9" s="109">
        <f t="shared" ref="D9:M9" si="1">+D10</f>
        <v>0</v>
      </c>
      <c r="E9" s="109">
        <f t="shared" si="1"/>
        <v>0</v>
      </c>
      <c r="F9" s="109">
        <f t="shared" si="1"/>
        <v>22346642000</v>
      </c>
      <c r="G9" s="109">
        <f t="shared" si="1"/>
        <v>2123437000</v>
      </c>
      <c r="H9" s="109">
        <f t="shared" si="1"/>
        <v>20223205000</v>
      </c>
      <c r="I9" s="109">
        <f t="shared" si="1"/>
        <v>0</v>
      </c>
      <c r="J9" s="109">
        <f t="shared" si="1"/>
        <v>6377194058</v>
      </c>
      <c r="K9" s="109">
        <f t="shared" si="1"/>
        <v>6262969811</v>
      </c>
      <c r="L9" s="109">
        <f t="shared" si="1"/>
        <v>6262969811</v>
      </c>
      <c r="M9" s="109">
        <f t="shared" si="1"/>
        <v>6262969811</v>
      </c>
      <c r="N9" s="110">
        <f t="shared" ref="N9:N72" si="2">+J9/F9</f>
        <v>0.28537594409039174</v>
      </c>
      <c r="O9" s="111">
        <f t="shared" ref="O9:O72" si="3">+K9/F9</f>
        <v>0.28026447154789519</v>
      </c>
    </row>
    <row r="10" spans="1:15" s="27" customFormat="1" ht="26.5" thickTop="1" x14ac:dyDescent="0.3">
      <c r="A10" s="34" t="s">
        <v>153</v>
      </c>
      <c r="B10" s="14" t="s">
        <v>154</v>
      </c>
      <c r="C10" s="70">
        <f>+C11+C21+C31+C37</f>
        <v>22346642000</v>
      </c>
      <c r="D10" s="112">
        <f t="shared" ref="D10:M10" si="4">+D11+D21+D31+D37</f>
        <v>0</v>
      </c>
      <c r="E10" s="112">
        <f t="shared" si="4"/>
        <v>0</v>
      </c>
      <c r="F10" s="112">
        <f t="shared" si="4"/>
        <v>22346642000</v>
      </c>
      <c r="G10" s="112">
        <f t="shared" si="4"/>
        <v>2123437000</v>
      </c>
      <c r="H10" s="112">
        <f t="shared" si="4"/>
        <v>20223205000</v>
      </c>
      <c r="I10" s="112">
        <f t="shared" si="4"/>
        <v>0</v>
      </c>
      <c r="J10" s="112">
        <f t="shared" si="4"/>
        <v>6377194058</v>
      </c>
      <c r="K10" s="112">
        <f t="shared" si="4"/>
        <v>6262969811</v>
      </c>
      <c r="L10" s="112">
        <f t="shared" si="4"/>
        <v>6262969811</v>
      </c>
      <c r="M10" s="112">
        <f t="shared" si="4"/>
        <v>6262969811</v>
      </c>
      <c r="N10" s="113">
        <f t="shared" si="2"/>
        <v>0.28537594409039174</v>
      </c>
      <c r="O10" s="114">
        <f t="shared" si="3"/>
        <v>0.28026447154789519</v>
      </c>
    </row>
    <row r="11" spans="1:15" s="27" customFormat="1" x14ac:dyDescent="0.3">
      <c r="A11" s="36" t="s">
        <v>155</v>
      </c>
      <c r="B11" s="15" t="s">
        <v>156</v>
      </c>
      <c r="C11" s="73">
        <f>+C12</f>
        <v>13917767000</v>
      </c>
      <c r="D11" s="115">
        <f t="shared" ref="D11:M11" si="5">+D12</f>
        <v>0</v>
      </c>
      <c r="E11" s="115">
        <f t="shared" si="5"/>
        <v>0</v>
      </c>
      <c r="F11" s="115">
        <f t="shared" si="5"/>
        <v>13917767000</v>
      </c>
      <c r="G11" s="115">
        <f t="shared" si="5"/>
        <v>0</v>
      </c>
      <c r="H11" s="115">
        <f t="shared" si="5"/>
        <v>13917767000</v>
      </c>
      <c r="I11" s="115">
        <f t="shared" si="5"/>
        <v>0</v>
      </c>
      <c r="J11" s="115">
        <f t="shared" si="5"/>
        <v>4295718603</v>
      </c>
      <c r="K11" s="115">
        <f t="shared" si="5"/>
        <v>4295718603</v>
      </c>
      <c r="L11" s="115">
        <f t="shared" si="5"/>
        <v>4295718603</v>
      </c>
      <c r="M11" s="115">
        <f t="shared" si="5"/>
        <v>4295718603</v>
      </c>
      <c r="N11" s="113">
        <f t="shared" si="2"/>
        <v>0.30864998695552237</v>
      </c>
      <c r="O11" s="114">
        <f t="shared" si="3"/>
        <v>0.30864998695552237</v>
      </c>
    </row>
    <row r="12" spans="1:15" s="27" customFormat="1" x14ac:dyDescent="0.3">
      <c r="A12" s="36" t="s">
        <v>157</v>
      </c>
      <c r="B12" s="15" t="s">
        <v>158</v>
      </c>
      <c r="C12" s="76">
        <f>SUM(C13:C20)</f>
        <v>13917767000</v>
      </c>
      <c r="D12" s="115">
        <f t="shared" ref="D12:M12" si="6">SUM(D13:D20)</f>
        <v>0</v>
      </c>
      <c r="E12" s="115">
        <f t="shared" si="6"/>
        <v>0</v>
      </c>
      <c r="F12" s="115">
        <f t="shared" si="6"/>
        <v>13917767000</v>
      </c>
      <c r="G12" s="115">
        <f t="shared" si="6"/>
        <v>0</v>
      </c>
      <c r="H12" s="115">
        <f t="shared" si="6"/>
        <v>13917767000</v>
      </c>
      <c r="I12" s="115">
        <f t="shared" si="6"/>
        <v>0</v>
      </c>
      <c r="J12" s="115">
        <f t="shared" si="6"/>
        <v>4295718603</v>
      </c>
      <c r="K12" s="115">
        <f t="shared" si="6"/>
        <v>4295718603</v>
      </c>
      <c r="L12" s="115">
        <f t="shared" si="6"/>
        <v>4295718603</v>
      </c>
      <c r="M12" s="115">
        <f t="shared" si="6"/>
        <v>4295718603</v>
      </c>
      <c r="N12" s="113">
        <f t="shared" si="2"/>
        <v>0.30864998695552237</v>
      </c>
      <c r="O12" s="114">
        <f t="shared" si="3"/>
        <v>0.30864998695552237</v>
      </c>
    </row>
    <row r="13" spans="1:15" x14ac:dyDescent="0.3">
      <c r="A13" s="39" t="s">
        <v>18</v>
      </c>
      <c r="B13" s="3" t="s">
        <v>19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3710568874</v>
      </c>
      <c r="K13" s="116">
        <v>3710568874</v>
      </c>
      <c r="L13" s="116">
        <v>3710568874</v>
      </c>
      <c r="M13" s="116">
        <v>3710568874</v>
      </c>
      <c r="N13" s="100">
        <f t="shared" si="2"/>
        <v>0.3593442511942202</v>
      </c>
      <c r="O13" s="117">
        <f t="shared" si="3"/>
        <v>0.3593442511942202</v>
      </c>
    </row>
    <row r="14" spans="1:15" ht="13.5" customHeight="1" x14ac:dyDescent="0.3">
      <c r="A14" s="39" t="s">
        <v>20</v>
      </c>
      <c r="B14" s="3" t="s">
        <v>21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242137678</v>
      </c>
      <c r="K14" s="116">
        <v>242137678</v>
      </c>
      <c r="L14" s="116">
        <v>242137678</v>
      </c>
      <c r="M14" s="116">
        <v>242137678</v>
      </c>
      <c r="N14" s="100">
        <f t="shared" si="2"/>
        <v>0.28027223429353731</v>
      </c>
      <c r="O14" s="117">
        <f t="shared" si="3"/>
        <v>0.28027223429353731</v>
      </c>
    </row>
    <row r="15" spans="1:15" x14ac:dyDescent="0.3">
      <c r="A15" s="39" t="s">
        <v>22</v>
      </c>
      <c r="B15" s="3" t="s">
        <v>23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6407337</v>
      </c>
      <c r="K15" s="116">
        <v>6407337</v>
      </c>
      <c r="L15" s="116">
        <v>6407337</v>
      </c>
      <c r="M15" s="116">
        <v>6407337</v>
      </c>
      <c r="N15" s="100">
        <f t="shared" si="2"/>
        <v>0.34522968797608355</v>
      </c>
      <c r="O15" s="117">
        <f t="shared" si="3"/>
        <v>0.34522968797608355</v>
      </c>
    </row>
    <row r="16" spans="1:15" x14ac:dyDescent="0.3">
      <c r="A16" s="39" t="s">
        <v>24</v>
      </c>
      <c r="B16" s="3" t="s">
        <v>25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15152988</v>
      </c>
      <c r="K16" s="116">
        <v>15152988</v>
      </c>
      <c r="L16" s="116">
        <v>15152988</v>
      </c>
      <c r="M16" s="116">
        <v>15152988</v>
      </c>
      <c r="N16" s="100">
        <f t="shared" si="2"/>
        <v>2.7200214686745383E-2</v>
      </c>
      <c r="O16" s="117">
        <f t="shared" si="3"/>
        <v>2.7200214686745383E-2</v>
      </c>
    </row>
    <row r="17" spans="1:15" x14ac:dyDescent="0.3">
      <c r="A17" s="39" t="s">
        <v>26</v>
      </c>
      <c r="B17" s="3" t="s">
        <v>27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154877556</v>
      </c>
      <c r="K17" s="116">
        <v>154877556</v>
      </c>
      <c r="L17" s="116">
        <v>154877556</v>
      </c>
      <c r="M17" s="116">
        <v>154877556</v>
      </c>
      <c r="N17" s="100">
        <f t="shared" si="2"/>
        <v>0.42944610568601965</v>
      </c>
      <c r="O17" s="117">
        <f t="shared" si="3"/>
        <v>0.42944610568601965</v>
      </c>
    </row>
    <row r="18" spans="1:15" x14ac:dyDescent="0.3">
      <c r="A18" s="39" t="s">
        <v>28</v>
      </c>
      <c r="B18" s="3" t="s">
        <v>29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13159889</v>
      </c>
      <c r="K18" s="116">
        <v>13159889</v>
      </c>
      <c r="L18" s="116">
        <v>13159889</v>
      </c>
      <c r="M18" s="116">
        <v>13159889</v>
      </c>
      <c r="N18" s="100">
        <f t="shared" si="2"/>
        <v>0.15634126282868993</v>
      </c>
      <c r="O18" s="117">
        <f t="shared" si="3"/>
        <v>0.15634126282868993</v>
      </c>
    </row>
    <row r="19" spans="1:15" x14ac:dyDescent="0.3">
      <c r="A19" s="39" t="s">
        <v>30</v>
      </c>
      <c r="B19" s="3" t="s">
        <v>31</v>
      </c>
      <c r="C19" s="59">
        <v>1137856367</v>
      </c>
      <c r="D19" s="116">
        <v>0</v>
      </c>
      <c r="E19" s="116">
        <v>0</v>
      </c>
      <c r="F19" s="116">
        <v>1137856367</v>
      </c>
      <c r="G19" s="116">
        <v>0</v>
      </c>
      <c r="H19" s="116">
        <v>1137856367</v>
      </c>
      <c r="I19" s="116">
        <v>0</v>
      </c>
      <c r="J19" s="116">
        <v>355957</v>
      </c>
      <c r="K19" s="116">
        <v>355957</v>
      </c>
      <c r="L19" s="116">
        <v>355957</v>
      </c>
      <c r="M19" s="116">
        <v>355957</v>
      </c>
      <c r="N19" s="100">
        <f t="shared" si="2"/>
        <v>3.1283122397820183E-4</v>
      </c>
      <c r="O19" s="117">
        <f t="shared" si="3"/>
        <v>3.1283122397820183E-4</v>
      </c>
    </row>
    <row r="20" spans="1:15" x14ac:dyDescent="0.3">
      <c r="A20" s="39" t="s">
        <v>32</v>
      </c>
      <c r="B20" s="3" t="s">
        <v>33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153058324</v>
      </c>
      <c r="K20" s="116">
        <v>153058324</v>
      </c>
      <c r="L20" s="116">
        <v>153058324</v>
      </c>
      <c r="M20" s="116">
        <v>153058324</v>
      </c>
      <c r="N20" s="100">
        <f t="shared" si="2"/>
        <v>0.26873127113598938</v>
      </c>
      <c r="O20" s="117">
        <f t="shared" si="3"/>
        <v>0.26873127113598938</v>
      </c>
    </row>
    <row r="21" spans="1:15" s="12" customFormat="1" ht="26" x14ac:dyDescent="0.3">
      <c r="A21" s="37" t="s">
        <v>159</v>
      </c>
      <c r="B21" s="26" t="s">
        <v>160</v>
      </c>
      <c r="C21" s="77">
        <f>SUM(C22:C30)</f>
        <v>5031377000</v>
      </c>
      <c r="D21" s="118">
        <f t="shared" ref="D21:M21" si="7">SUM(D22:D30)</f>
        <v>0</v>
      </c>
      <c r="E21" s="118">
        <f t="shared" si="7"/>
        <v>0</v>
      </c>
      <c r="F21" s="118">
        <f t="shared" si="7"/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1693259476</v>
      </c>
      <c r="K21" s="118">
        <f t="shared" si="7"/>
        <v>1579035229</v>
      </c>
      <c r="L21" s="118">
        <f t="shared" si="7"/>
        <v>1579035229</v>
      </c>
      <c r="M21" s="118">
        <f t="shared" si="7"/>
        <v>1579035229</v>
      </c>
      <c r="N21" s="119">
        <f t="shared" si="2"/>
        <v>0.33653997225809157</v>
      </c>
      <c r="O21" s="120">
        <f t="shared" si="3"/>
        <v>0.31383758939153239</v>
      </c>
    </row>
    <row r="22" spans="1:15" x14ac:dyDescent="0.3">
      <c r="A22" s="39" t="s">
        <v>34</v>
      </c>
      <c r="B22" s="3" t="s">
        <v>35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518591922</v>
      </c>
      <c r="K22" s="116">
        <v>518591922</v>
      </c>
      <c r="L22" s="116">
        <v>518591922</v>
      </c>
      <c r="M22" s="116">
        <v>518591922</v>
      </c>
      <c r="N22" s="100">
        <f t="shared" si="2"/>
        <v>0.34309707505385934</v>
      </c>
      <c r="O22" s="117">
        <f t="shared" si="3"/>
        <v>0.34309707505385934</v>
      </c>
    </row>
    <row r="23" spans="1:15" x14ac:dyDescent="0.3">
      <c r="A23" s="39" t="s">
        <v>36</v>
      </c>
      <c r="B23" s="3" t="s">
        <v>37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368337528</v>
      </c>
      <c r="K23" s="116">
        <v>368337528</v>
      </c>
      <c r="L23" s="116">
        <v>368337528</v>
      </c>
      <c r="M23" s="116">
        <v>368337528</v>
      </c>
      <c r="N23" s="100">
        <f t="shared" si="2"/>
        <v>0.34192082173446681</v>
      </c>
      <c r="O23" s="117">
        <f t="shared" si="3"/>
        <v>0.34192082173446681</v>
      </c>
    </row>
    <row r="24" spans="1:15" x14ac:dyDescent="0.3">
      <c r="A24" s="39" t="s">
        <v>38</v>
      </c>
      <c r="B24" s="3" t="s">
        <v>39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411709826</v>
      </c>
      <c r="K24" s="116">
        <v>297485579</v>
      </c>
      <c r="L24" s="116">
        <v>297485579</v>
      </c>
      <c r="M24" s="116">
        <v>297485579</v>
      </c>
      <c r="N24" s="100">
        <f t="shared" si="2"/>
        <v>0.34357876674946985</v>
      </c>
      <c r="O24" s="117">
        <f t="shared" si="3"/>
        <v>0.24825671359753262</v>
      </c>
    </row>
    <row r="25" spans="1:15" x14ac:dyDescent="0.3">
      <c r="A25" s="39" t="s">
        <v>40</v>
      </c>
      <c r="B25" s="3" t="s">
        <v>41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165292600</v>
      </c>
      <c r="K25" s="116">
        <v>165292600</v>
      </c>
      <c r="L25" s="116">
        <v>165292600</v>
      </c>
      <c r="M25" s="116">
        <v>165292600</v>
      </c>
      <c r="N25" s="100">
        <f t="shared" si="2"/>
        <v>0.31916781282262519</v>
      </c>
      <c r="O25" s="117">
        <f t="shared" si="3"/>
        <v>0.31916781282262519</v>
      </c>
    </row>
    <row r="26" spans="1:15" x14ac:dyDescent="0.3">
      <c r="A26" s="39" t="s">
        <v>42</v>
      </c>
      <c r="B26" s="3" t="s">
        <v>43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22641400</v>
      </c>
      <c r="K26" s="116">
        <v>22641400</v>
      </c>
      <c r="L26" s="116">
        <v>22641400</v>
      </c>
      <c r="M26" s="116">
        <v>22641400</v>
      </c>
      <c r="N26" s="100">
        <f t="shared" si="2"/>
        <v>0.30611585858046009</v>
      </c>
      <c r="O26" s="117">
        <f t="shared" si="3"/>
        <v>0.30611585858046009</v>
      </c>
    </row>
    <row r="27" spans="1:15" x14ac:dyDescent="0.3">
      <c r="A27" s="39" t="s">
        <v>44</v>
      </c>
      <c r="B27" s="3" t="s">
        <v>45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123974400</v>
      </c>
      <c r="K27" s="116">
        <v>123974400</v>
      </c>
      <c r="L27" s="116">
        <v>123974400</v>
      </c>
      <c r="M27" s="116">
        <v>123974400</v>
      </c>
      <c r="N27" s="100">
        <f t="shared" si="2"/>
        <v>0.31904143046131223</v>
      </c>
      <c r="O27" s="117">
        <f t="shared" si="3"/>
        <v>0.31904143046131223</v>
      </c>
    </row>
    <row r="28" spans="1:15" x14ac:dyDescent="0.3">
      <c r="A28" s="39" t="s">
        <v>46</v>
      </c>
      <c r="B28" s="3" t="s">
        <v>47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20686400</v>
      </c>
      <c r="K28" s="116">
        <v>20686400</v>
      </c>
      <c r="L28" s="116">
        <v>20686400</v>
      </c>
      <c r="M28" s="116">
        <v>20686400</v>
      </c>
      <c r="N28" s="100">
        <f t="shared" si="2"/>
        <v>0.30189950309260039</v>
      </c>
      <c r="O28" s="117">
        <f t="shared" si="3"/>
        <v>0.30189950309260039</v>
      </c>
    </row>
    <row r="29" spans="1:15" x14ac:dyDescent="0.3">
      <c r="A29" s="39" t="s">
        <v>48</v>
      </c>
      <c r="B29" s="3" t="s">
        <v>49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20686400</v>
      </c>
      <c r="K29" s="116">
        <v>20686400</v>
      </c>
      <c r="L29" s="116">
        <v>20686400</v>
      </c>
      <c r="M29" s="116">
        <v>20686400</v>
      </c>
      <c r="N29" s="100">
        <f t="shared" si="2"/>
        <v>0.31346415240930636</v>
      </c>
      <c r="O29" s="117">
        <f t="shared" si="3"/>
        <v>0.31346415240930636</v>
      </c>
    </row>
    <row r="30" spans="1:15" x14ac:dyDescent="0.3">
      <c r="A30" s="39" t="s">
        <v>50</v>
      </c>
      <c r="B30" s="3" t="s">
        <v>51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41339000</v>
      </c>
      <c r="K30" s="116">
        <v>41339000</v>
      </c>
      <c r="L30" s="116">
        <v>41339000</v>
      </c>
      <c r="M30" s="116">
        <v>41339000</v>
      </c>
      <c r="N30" s="100">
        <f t="shared" si="2"/>
        <v>0.31954170643449353</v>
      </c>
      <c r="O30" s="117">
        <f t="shared" si="3"/>
        <v>0.31954170643449353</v>
      </c>
    </row>
    <row r="31" spans="1:15" s="12" customFormat="1" ht="39" x14ac:dyDescent="0.3">
      <c r="A31" s="36" t="s">
        <v>161</v>
      </c>
      <c r="B31" s="15" t="s">
        <v>162</v>
      </c>
      <c r="C31" s="78">
        <f>SUM(C32:C36)</f>
        <v>1274061000</v>
      </c>
      <c r="D31" s="118">
        <f t="shared" ref="D31:M31" si="8">SUM(D32:D36)</f>
        <v>0</v>
      </c>
      <c r="E31" s="118">
        <f t="shared" si="8"/>
        <v>0</v>
      </c>
      <c r="F31" s="118">
        <f t="shared" si="8"/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388215979</v>
      </c>
      <c r="K31" s="118">
        <f t="shared" si="8"/>
        <v>388215979</v>
      </c>
      <c r="L31" s="118">
        <f t="shared" si="8"/>
        <v>388215979</v>
      </c>
      <c r="M31" s="118">
        <f t="shared" si="8"/>
        <v>388215979</v>
      </c>
      <c r="N31" s="119">
        <f t="shared" si="2"/>
        <v>0.30470752891737524</v>
      </c>
      <c r="O31" s="120">
        <f t="shared" si="3"/>
        <v>0.30470752891737524</v>
      </c>
    </row>
    <row r="32" spans="1:15" x14ac:dyDescent="0.3">
      <c r="A32" s="39" t="s">
        <v>52</v>
      </c>
      <c r="B32" s="3" t="s">
        <v>53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164754722</v>
      </c>
      <c r="K32" s="116">
        <v>164754722</v>
      </c>
      <c r="L32" s="116">
        <v>164754722</v>
      </c>
      <c r="M32" s="116">
        <v>164754722</v>
      </c>
      <c r="N32" s="100">
        <f t="shared" si="2"/>
        <v>0.24432059031572584</v>
      </c>
      <c r="O32" s="117">
        <f t="shared" si="3"/>
        <v>0.24432059031572584</v>
      </c>
    </row>
    <row r="33" spans="1:15" x14ac:dyDescent="0.3">
      <c r="A33" s="39" t="s">
        <v>54</v>
      </c>
      <c r="B33" s="3" t="s">
        <v>55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67012033</v>
      </c>
      <c r="K33" s="116">
        <v>67012033</v>
      </c>
      <c r="L33" s="116">
        <v>67012033</v>
      </c>
      <c r="M33" s="116">
        <v>67012033</v>
      </c>
      <c r="N33" s="100">
        <f t="shared" si="2"/>
        <v>0.49534747852313227</v>
      </c>
      <c r="O33" s="117">
        <f t="shared" si="3"/>
        <v>0.49534747852313227</v>
      </c>
    </row>
    <row r="34" spans="1:15" x14ac:dyDescent="0.3">
      <c r="A34" s="39" t="s">
        <v>56</v>
      </c>
      <c r="B34" s="3" t="s">
        <v>57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17362664</v>
      </c>
      <c r="K34" s="116">
        <v>17362664</v>
      </c>
      <c r="L34" s="116">
        <v>17362664</v>
      </c>
      <c r="M34" s="116">
        <v>17362664</v>
      </c>
      <c r="N34" s="100">
        <f t="shared" si="2"/>
        <v>0.2816068121264903</v>
      </c>
      <c r="O34" s="117">
        <f t="shared" si="3"/>
        <v>0.2816068121264903</v>
      </c>
    </row>
    <row r="35" spans="1:15" x14ac:dyDescent="0.3">
      <c r="A35" s="39" t="s">
        <v>58</v>
      </c>
      <c r="B35" s="3" t="s">
        <v>59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96495012</v>
      </c>
      <c r="K35" s="116">
        <v>96495012</v>
      </c>
      <c r="L35" s="116">
        <v>96495012</v>
      </c>
      <c r="M35" s="116">
        <v>96495012</v>
      </c>
      <c r="N35" s="100">
        <f t="shared" si="2"/>
        <v>0.32883079591365483</v>
      </c>
      <c r="O35" s="117">
        <f t="shared" si="3"/>
        <v>0.32883079591365483</v>
      </c>
    </row>
    <row r="36" spans="1:15" x14ac:dyDescent="0.3">
      <c r="A36" s="39" t="s">
        <v>60</v>
      </c>
      <c r="B36" s="3" t="s">
        <v>61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42591548</v>
      </c>
      <c r="K36" s="116">
        <v>42591548</v>
      </c>
      <c r="L36" s="116">
        <v>42591548</v>
      </c>
      <c r="M36" s="116">
        <v>42591548</v>
      </c>
      <c r="N36" s="100">
        <f t="shared" si="2"/>
        <v>0.38954970961583463</v>
      </c>
      <c r="O36" s="117">
        <f t="shared" si="3"/>
        <v>0.38954970961583463</v>
      </c>
    </row>
    <row r="37" spans="1:15" s="12" customFormat="1" ht="39.5" thickBot="1" x14ac:dyDescent="0.35">
      <c r="A37" s="16" t="s">
        <v>163</v>
      </c>
      <c r="B37" s="17" t="s">
        <v>164</v>
      </c>
      <c r="C37" s="79">
        <v>2123437000</v>
      </c>
      <c r="D37" s="121"/>
      <c r="E37" s="121"/>
      <c r="F37" s="121">
        <v>2123437000</v>
      </c>
      <c r="G37" s="121">
        <v>2123437000</v>
      </c>
      <c r="H37" s="121"/>
      <c r="I37" s="121"/>
      <c r="J37" s="121"/>
      <c r="K37" s="121"/>
      <c r="L37" s="121"/>
      <c r="M37" s="121"/>
      <c r="N37" s="119">
        <f t="shared" si="2"/>
        <v>0</v>
      </c>
      <c r="O37" s="120">
        <f t="shared" si="3"/>
        <v>0</v>
      </c>
    </row>
    <row r="38" spans="1:15" ht="28.5" customHeight="1" thickTop="1" thickBot="1" x14ac:dyDescent="0.35">
      <c r="A38" s="164" t="s">
        <v>165</v>
      </c>
      <c r="B38" s="165"/>
      <c r="C38" s="53">
        <f>+C39+C48</f>
        <v>13015709000</v>
      </c>
      <c r="D38" s="122">
        <f t="shared" ref="D38:M38" si="9">+D39+D48</f>
        <v>925913988</v>
      </c>
      <c r="E38" s="122">
        <f t="shared" si="9"/>
        <v>925913988</v>
      </c>
      <c r="F38" s="122">
        <f t="shared" si="9"/>
        <v>13015709000</v>
      </c>
      <c r="G38" s="122">
        <f t="shared" si="9"/>
        <v>0</v>
      </c>
      <c r="H38" s="122">
        <f t="shared" si="9"/>
        <v>11703162772.959999</v>
      </c>
      <c r="I38" s="122">
        <f t="shared" si="9"/>
        <v>1312546227.04</v>
      </c>
      <c r="J38" s="122">
        <f t="shared" si="9"/>
        <v>10804589187.529999</v>
      </c>
      <c r="K38" s="122">
        <f t="shared" si="9"/>
        <v>2965658566.1099997</v>
      </c>
      <c r="L38" s="122">
        <f t="shared" si="9"/>
        <v>2964333574.1099997</v>
      </c>
      <c r="M38" s="122">
        <f t="shared" si="9"/>
        <v>2964106154.1099997</v>
      </c>
      <c r="N38" s="123">
        <f t="shared" si="2"/>
        <v>0.83011914199449288</v>
      </c>
      <c r="O38" s="124">
        <f t="shared" si="3"/>
        <v>0.22785224885636271</v>
      </c>
    </row>
    <row r="39" spans="1:15" s="12" customFormat="1" ht="26.5" thickTop="1" x14ac:dyDescent="0.3">
      <c r="A39" s="34" t="s">
        <v>166</v>
      </c>
      <c r="B39" s="18" t="s">
        <v>167</v>
      </c>
      <c r="C39" s="80">
        <f>+C40</f>
        <v>231295018</v>
      </c>
      <c r="D39" s="118">
        <f t="shared" ref="D39:M39" si="10">+D40</f>
        <v>52722920</v>
      </c>
      <c r="E39" s="118">
        <f t="shared" si="10"/>
        <v>5000000</v>
      </c>
      <c r="F39" s="118">
        <f t="shared" si="10"/>
        <v>279017938</v>
      </c>
      <c r="G39" s="118">
        <f t="shared" si="10"/>
        <v>0</v>
      </c>
      <c r="H39" s="118">
        <f t="shared" si="10"/>
        <v>188052118</v>
      </c>
      <c r="I39" s="118">
        <f t="shared" si="10"/>
        <v>90965820</v>
      </c>
      <c r="J39" s="118">
        <f t="shared" si="10"/>
        <v>45278718</v>
      </c>
      <c r="K39" s="118">
        <f t="shared" si="10"/>
        <v>9254563</v>
      </c>
      <c r="L39" s="118">
        <f t="shared" si="10"/>
        <v>7929571</v>
      </c>
      <c r="M39" s="118">
        <f t="shared" si="10"/>
        <v>7929571</v>
      </c>
      <c r="N39" s="119">
        <f t="shared" si="2"/>
        <v>0.1622788782848793</v>
      </c>
      <c r="O39" s="120">
        <f t="shared" si="3"/>
        <v>3.3168344180079204E-2</v>
      </c>
    </row>
    <row r="40" spans="1:15" s="12" customFormat="1" x14ac:dyDescent="0.3">
      <c r="A40" s="34" t="s">
        <v>168</v>
      </c>
      <c r="B40" s="18" t="s">
        <v>169</v>
      </c>
      <c r="C40" s="78">
        <f>SUM(C41:C47)</f>
        <v>231295018</v>
      </c>
      <c r="D40" s="118">
        <f t="shared" ref="D40:M40" si="11">SUM(D41:D47)</f>
        <v>52722920</v>
      </c>
      <c r="E40" s="118">
        <f t="shared" si="11"/>
        <v>5000000</v>
      </c>
      <c r="F40" s="118">
        <f t="shared" si="11"/>
        <v>279017938</v>
      </c>
      <c r="G40" s="118">
        <f t="shared" si="11"/>
        <v>0</v>
      </c>
      <c r="H40" s="118">
        <f t="shared" si="11"/>
        <v>188052118</v>
      </c>
      <c r="I40" s="118">
        <f t="shared" si="11"/>
        <v>90965820</v>
      </c>
      <c r="J40" s="118">
        <f t="shared" si="11"/>
        <v>45278718</v>
      </c>
      <c r="K40" s="118">
        <f t="shared" si="11"/>
        <v>9254563</v>
      </c>
      <c r="L40" s="118">
        <f t="shared" si="11"/>
        <v>7929571</v>
      </c>
      <c r="M40" s="118">
        <f t="shared" si="11"/>
        <v>7929571</v>
      </c>
      <c r="N40" s="119">
        <f t="shared" si="2"/>
        <v>0.1622788782848793</v>
      </c>
      <c r="O40" s="120">
        <f t="shared" si="3"/>
        <v>3.3168344180079204E-2</v>
      </c>
    </row>
    <row r="41" spans="1:15" x14ac:dyDescent="0.3">
      <c r="A41" s="39" t="s">
        <v>62</v>
      </c>
      <c r="B41" s="3" t="s">
        <v>63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00">
        <f t="shared" si="2"/>
        <v>0</v>
      </c>
      <c r="O41" s="117">
        <f t="shared" si="3"/>
        <v>0</v>
      </c>
    </row>
    <row r="42" spans="1:15" x14ac:dyDescent="0.3">
      <c r="A42" s="39" t="s">
        <v>64</v>
      </c>
      <c r="B42" s="3" t="s">
        <v>65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2283700</v>
      </c>
      <c r="I42" s="116">
        <v>3016300</v>
      </c>
      <c r="J42" s="116">
        <v>2283700</v>
      </c>
      <c r="K42" s="116">
        <v>2283700</v>
      </c>
      <c r="L42" s="116">
        <v>2283700</v>
      </c>
      <c r="M42" s="116">
        <v>2283700</v>
      </c>
      <c r="N42" s="100">
        <f t="shared" si="2"/>
        <v>0.43088679245283018</v>
      </c>
      <c r="O42" s="117">
        <f t="shared" si="3"/>
        <v>0.43088679245283018</v>
      </c>
    </row>
    <row r="43" spans="1:15" x14ac:dyDescent="0.3">
      <c r="A43" s="39" t="s">
        <v>66</v>
      </c>
      <c r="B43" s="3" t="s">
        <v>67</v>
      </c>
      <c r="C43" s="59">
        <v>30000000</v>
      </c>
      <c r="D43" s="116">
        <v>6722920</v>
      </c>
      <c r="E43" s="116">
        <v>0</v>
      </c>
      <c r="F43" s="116">
        <v>36722920</v>
      </c>
      <c r="G43" s="116">
        <v>0</v>
      </c>
      <c r="H43" s="116">
        <v>35773400</v>
      </c>
      <c r="I43" s="116">
        <v>949520</v>
      </c>
      <c r="J43" s="116">
        <v>0</v>
      </c>
      <c r="K43" s="116">
        <v>0</v>
      </c>
      <c r="L43" s="116">
        <v>0</v>
      </c>
      <c r="M43" s="116">
        <v>0</v>
      </c>
      <c r="N43" s="100">
        <f t="shared" si="2"/>
        <v>0</v>
      </c>
      <c r="O43" s="117">
        <f t="shared" si="3"/>
        <v>0</v>
      </c>
    </row>
    <row r="44" spans="1:15" x14ac:dyDescent="0.3">
      <c r="A44" s="39" t="s">
        <v>68</v>
      </c>
      <c r="B44" s="3" t="s">
        <v>69</v>
      </c>
      <c r="C44" s="59">
        <v>50000000</v>
      </c>
      <c r="D44" s="116">
        <v>0</v>
      </c>
      <c r="E44" s="116">
        <v>0</v>
      </c>
      <c r="F44" s="116">
        <v>50000000</v>
      </c>
      <c r="G44" s="116">
        <v>0</v>
      </c>
      <c r="H44" s="116">
        <v>0</v>
      </c>
      <c r="I44" s="116">
        <v>50000000</v>
      </c>
      <c r="J44" s="116">
        <v>0</v>
      </c>
      <c r="K44" s="116">
        <v>0</v>
      </c>
      <c r="L44" s="116">
        <v>0</v>
      </c>
      <c r="M44" s="116">
        <v>0</v>
      </c>
      <c r="N44" s="100">
        <f t="shared" si="2"/>
        <v>0</v>
      </c>
      <c r="O44" s="117">
        <f t="shared" si="3"/>
        <v>0</v>
      </c>
    </row>
    <row r="45" spans="1:15" x14ac:dyDescent="0.3">
      <c r="A45" s="39" t="s">
        <v>70</v>
      </c>
      <c r="B45" s="3" t="s">
        <v>71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6970863</v>
      </c>
      <c r="L45" s="116">
        <v>5645871</v>
      </c>
      <c r="M45" s="116">
        <v>5645871</v>
      </c>
      <c r="N45" s="100">
        <f t="shared" si="2"/>
        <v>1</v>
      </c>
      <c r="O45" s="117">
        <f t="shared" si="3"/>
        <v>0.16213187769801607</v>
      </c>
    </row>
    <row r="46" spans="1:15" x14ac:dyDescent="0.3">
      <c r="A46" s="39" t="s">
        <v>72</v>
      </c>
      <c r="B46" s="3" t="s">
        <v>73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0</v>
      </c>
      <c r="I46" s="116">
        <v>10000000</v>
      </c>
      <c r="J46" s="116">
        <v>0</v>
      </c>
      <c r="K46" s="116">
        <v>0</v>
      </c>
      <c r="L46" s="116">
        <v>0</v>
      </c>
      <c r="M46" s="116">
        <v>0</v>
      </c>
      <c r="N46" s="100">
        <f t="shared" si="2"/>
        <v>0</v>
      </c>
      <c r="O46" s="117">
        <f t="shared" si="3"/>
        <v>0</v>
      </c>
    </row>
    <row r="47" spans="1:15" x14ac:dyDescent="0.3">
      <c r="A47" s="39" t="s">
        <v>74</v>
      </c>
      <c r="B47" s="3" t="s">
        <v>75</v>
      </c>
      <c r="C47" s="59">
        <v>27000000</v>
      </c>
      <c r="D47" s="116">
        <v>0</v>
      </c>
      <c r="E47" s="116">
        <v>0</v>
      </c>
      <c r="F47" s="116">
        <v>27000000</v>
      </c>
      <c r="G47" s="116">
        <v>0</v>
      </c>
      <c r="H47" s="116">
        <v>0</v>
      </c>
      <c r="I47" s="116">
        <v>27000000</v>
      </c>
      <c r="J47" s="116">
        <v>0</v>
      </c>
      <c r="K47" s="116">
        <v>0</v>
      </c>
      <c r="L47" s="116">
        <v>0</v>
      </c>
      <c r="M47" s="116">
        <v>0</v>
      </c>
      <c r="N47" s="100">
        <f t="shared" si="2"/>
        <v>0</v>
      </c>
      <c r="O47" s="117">
        <f t="shared" si="3"/>
        <v>0</v>
      </c>
    </row>
    <row r="48" spans="1:15" s="12" customFormat="1" ht="21.75" customHeight="1" x14ac:dyDescent="0.3">
      <c r="A48" s="41" t="s">
        <v>182</v>
      </c>
      <c r="B48" s="5" t="s">
        <v>181</v>
      </c>
      <c r="C48" s="78">
        <f>+C49</f>
        <v>12784413982</v>
      </c>
      <c r="D48" s="118">
        <f t="shared" ref="D48:M48" si="12">+D49</f>
        <v>873191068</v>
      </c>
      <c r="E48" s="118">
        <f t="shared" si="12"/>
        <v>920913988</v>
      </c>
      <c r="F48" s="118">
        <f t="shared" si="12"/>
        <v>12736691062</v>
      </c>
      <c r="G48" s="118">
        <f t="shared" si="12"/>
        <v>0</v>
      </c>
      <c r="H48" s="118">
        <f t="shared" si="12"/>
        <v>11515110654.959999</v>
      </c>
      <c r="I48" s="118">
        <f t="shared" si="12"/>
        <v>1221580407.04</v>
      </c>
      <c r="J48" s="118">
        <f t="shared" si="12"/>
        <v>10759310469.529999</v>
      </c>
      <c r="K48" s="118">
        <f t="shared" si="12"/>
        <v>2956404003.1099997</v>
      </c>
      <c r="L48" s="118">
        <f t="shared" si="12"/>
        <v>2956404003.1099997</v>
      </c>
      <c r="M48" s="118">
        <f t="shared" si="12"/>
        <v>2956176583.1099997</v>
      </c>
      <c r="N48" s="119">
        <f t="shared" si="2"/>
        <v>0.84474926942606554</v>
      </c>
      <c r="O48" s="120">
        <f t="shared" si="3"/>
        <v>0.23211711650370873</v>
      </c>
    </row>
    <row r="49" spans="1:15" s="12" customFormat="1" ht="27.75" customHeight="1" x14ac:dyDescent="0.3">
      <c r="A49" s="19" t="s">
        <v>170</v>
      </c>
      <c r="B49" s="20" t="s">
        <v>171</v>
      </c>
      <c r="C49" s="78">
        <f>SUM(C50:C65)</f>
        <v>12784413982</v>
      </c>
      <c r="D49" s="118">
        <f t="shared" ref="D49:M49" si="13">SUM(D50:D65)</f>
        <v>873191068</v>
      </c>
      <c r="E49" s="118">
        <f t="shared" si="13"/>
        <v>920913988</v>
      </c>
      <c r="F49" s="118">
        <f t="shared" si="13"/>
        <v>12736691062</v>
      </c>
      <c r="G49" s="118">
        <f t="shared" si="13"/>
        <v>0</v>
      </c>
      <c r="H49" s="118">
        <f t="shared" si="13"/>
        <v>11515110654.959999</v>
      </c>
      <c r="I49" s="118">
        <f t="shared" si="13"/>
        <v>1221580407.04</v>
      </c>
      <c r="J49" s="118">
        <f t="shared" si="13"/>
        <v>10759310469.529999</v>
      </c>
      <c r="K49" s="118">
        <f t="shared" si="13"/>
        <v>2956404003.1099997</v>
      </c>
      <c r="L49" s="118">
        <f t="shared" si="13"/>
        <v>2956404003.1099997</v>
      </c>
      <c r="M49" s="118">
        <f t="shared" si="13"/>
        <v>2956176583.1099997</v>
      </c>
      <c r="N49" s="119">
        <f t="shared" si="2"/>
        <v>0.84474926942606554</v>
      </c>
      <c r="O49" s="120">
        <f t="shared" si="3"/>
        <v>0.23211711650370873</v>
      </c>
    </row>
    <row r="50" spans="1:15" x14ac:dyDescent="0.3">
      <c r="A50" s="39" t="s">
        <v>76</v>
      </c>
      <c r="B50" s="3" t="s">
        <v>77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569742</v>
      </c>
      <c r="K50" s="116">
        <v>569742</v>
      </c>
      <c r="L50" s="116">
        <v>569742</v>
      </c>
      <c r="M50" s="116">
        <v>569742</v>
      </c>
      <c r="N50" s="100">
        <f t="shared" si="2"/>
        <v>5.6974200000000003E-2</v>
      </c>
      <c r="O50" s="117">
        <f t="shared" si="3"/>
        <v>5.6974200000000003E-2</v>
      </c>
    </row>
    <row r="51" spans="1:15" x14ac:dyDescent="0.3">
      <c r="A51" s="39" t="s">
        <v>78</v>
      </c>
      <c r="B51" s="3" t="s">
        <v>79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352258991.5</v>
      </c>
      <c r="L51" s="116">
        <v>352258991.5</v>
      </c>
      <c r="M51" s="116">
        <v>352258991.5</v>
      </c>
      <c r="N51" s="100">
        <f t="shared" si="2"/>
        <v>1</v>
      </c>
      <c r="O51" s="117">
        <f t="shared" si="3"/>
        <v>0.20942342443795606</v>
      </c>
    </row>
    <row r="52" spans="1:15" x14ac:dyDescent="0.3">
      <c r="A52" s="39" t="s">
        <v>80</v>
      </c>
      <c r="B52" s="3" t="s">
        <v>81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5523910</v>
      </c>
      <c r="L52" s="116">
        <v>5523910</v>
      </c>
      <c r="M52" s="116">
        <v>5523910</v>
      </c>
      <c r="N52" s="100">
        <f t="shared" si="2"/>
        <v>1</v>
      </c>
      <c r="O52" s="117">
        <f t="shared" si="3"/>
        <v>0.333770190283528</v>
      </c>
    </row>
    <row r="53" spans="1:15" x14ac:dyDescent="0.3">
      <c r="A53" s="39" t="s">
        <v>82</v>
      </c>
      <c r="B53" s="3" t="s">
        <v>83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52774740</v>
      </c>
      <c r="K53" s="116">
        <v>52774740</v>
      </c>
      <c r="L53" s="116">
        <v>52774740</v>
      </c>
      <c r="M53" s="116">
        <v>52547320</v>
      </c>
      <c r="N53" s="100">
        <f t="shared" si="2"/>
        <v>0.45183852739726027</v>
      </c>
      <c r="O53" s="117">
        <f t="shared" si="3"/>
        <v>0.45183852739726027</v>
      </c>
    </row>
    <row r="54" spans="1:15" x14ac:dyDescent="0.3">
      <c r="A54" s="39" t="s">
        <v>84</v>
      </c>
      <c r="B54" s="3" t="s">
        <v>85</v>
      </c>
      <c r="C54" s="59">
        <v>317000000</v>
      </c>
      <c r="D54" s="116">
        <v>209015534</v>
      </c>
      <c r="E54" s="116">
        <v>209015534</v>
      </c>
      <c r="F54" s="116">
        <v>317000000</v>
      </c>
      <c r="G54" s="116">
        <v>0</v>
      </c>
      <c r="H54" s="116">
        <v>0</v>
      </c>
      <c r="I54" s="116">
        <v>317000000</v>
      </c>
      <c r="J54" s="116">
        <v>0</v>
      </c>
      <c r="K54" s="116">
        <v>0</v>
      </c>
      <c r="L54" s="116">
        <v>0</v>
      </c>
      <c r="M54" s="116">
        <v>0</v>
      </c>
      <c r="N54" s="100">
        <f t="shared" si="2"/>
        <v>0</v>
      </c>
      <c r="O54" s="117">
        <f t="shared" si="3"/>
        <v>0</v>
      </c>
    </row>
    <row r="55" spans="1:15" x14ac:dyDescent="0.3">
      <c r="A55" s="39" t="s">
        <v>86</v>
      </c>
      <c r="B55" s="3" t="s">
        <v>87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1465242557.99</v>
      </c>
      <c r="L55" s="116">
        <v>1465242557.99</v>
      </c>
      <c r="M55" s="116">
        <v>1465242557.99</v>
      </c>
      <c r="N55" s="100">
        <f t="shared" si="2"/>
        <v>1</v>
      </c>
      <c r="O55" s="117">
        <f t="shared" si="3"/>
        <v>0.33165784987434677</v>
      </c>
    </row>
    <row r="56" spans="1:15" x14ac:dyDescent="0.3">
      <c r="A56" s="39" t="s">
        <v>88</v>
      </c>
      <c r="B56" s="3" t="s">
        <v>89</v>
      </c>
      <c r="C56" s="59">
        <v>1350000000</v>
      </c>
      <c r="D56" s="116">
        <v>430100000</v>
      </c>
      <c r="E56" s="116">
        <v>0</v>
      </c>
      <c r="F56" s="116">
        <v>1780100000</v>
      </c>
      <c r="G56" s="116">
        <v>0</v>
      </c>
      <c r="H56" s="116">
        <v>1734671066</v>
      </c>
      <c r="I56" s="116">
        <v>45428934</v>
      </c>
      <c r="J56" s="116">
        <v>1610171066</v>
      </c>
      <c r="K56" s="116">
        <v>552178331</v>
      </c>
      <c r="L56" s="116">
        <v>552178331</v>
      </c>
      <c r="M56" s="116">
        <v>552178331</v>
      </c>
      <c r="N56" s="100">
        <f t="shared" si="2"/>
        <v>0.90453966968147859</v>
      </c>
      <c r="O56" s="117">
        <f t="shared" si="3"/>
        <v>0.31019511881354978</v>
      </c>
    </row>
    <row r="57" spans="1:15" x14ac:dyDescent="0.3">
      <c r="A57" s="39" t="s">
        <v>90</v>
      </c>
      <c r="B57" s="3" t="s">
        <v>91</v>
      </c>
      <c r="C57" s="59">
        <v>1296143803</v>
      </c>
      <c r="D57" s="116">
        <v>209015534</v>
      </c>
      <c r="E57" s="116">
        <v>705175534</v>
      </c>
      <c r="F57" s="116">
        <v>799983803</v>
      </c>
      <c r="G57" s="116">
        <v>0</v>
      </c>
      <c r="H57" s="116">
        <v>784677618</v>
      </c>
      <c r="I57" s="116">
        <v>15306185</v>
      </c>
      <c r="J57" s="116">
        <v>663206714</v>
      </c>
      <c r="K57" s="116">
        <v>171724049</v>
      </c>
      <c r="L57" s="116">
        <v>171724049</v>
      </c>
      <c r="M57" s="116">
        <v>171724049</v>
      </c>
      <c r="N57" s="100">
        <f t="shared" si="2"/>
        <v>0.82902517715099289</v>
      </c>
      <c r="O57" s="117">
        <f t="shared" si="3"/>
        <v>0.21465940729802502</v>
      </c>
    </row>
    <row r="58" spans="1:15" x14ac:dyDescent="0.3">
      <c r="A58" s="39" t="s">
        <v>92</v>
      </c>
      <c r="B58" s="3" t="s">
        <v>93</v>
      </c>
      <c r="C58" s="59">
        <v>88517002</v>
      </c>
      <c r="D58" s="116">
        <v>20060000</v>
      </c>
      <c r="E58" s="116">
        <v>0</v>
      </c>
      <c r="F58" s="116">
        <v>108577002</v>
      </c>
      <c r="G58" s="116">
        <v>0</v>
      </c>
      <c r="H58" s="116">
        <v>108577002</v>
      </c>
      <c r="I58" s="116">
        <v>0</v>
      </c>
      <c r="J58" s="116">
        <v>33740517.57</v>
      </c>
      <c r="K58" s="116">
        <v>24322345.809999999</v>
      </c>
      <c r="L58" s="116">
        <v>24322345.809999999</v>
      </c>
      <c r="M58" s="116">
        <v>24322345.809999999</v>
      </c>
      <c r="N58" s="100">
        <f t="shared" si="2"/>
        <v>0.31075197277964994</v>
      </c>
      <c r="O58" s="117">
        <f t="shared" si="3"/>
        <v>0.22401010676275626</v>
      </c>
    </row>
    <row r="59" spans="1:15" x14ac:dyDescent="0.3">
      <c r="A59" s="39" t="s">
        <v>94</v>
      </c>
      <c r="B59" s="3" t="s">
        <v>95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947846810.96000004</v>
      </c>
      <c r="I59" s="116">
        <v>359527225.04000002</v>
      </c>
      <c r="J59" s="116">
        <v>941049310.96000004</v>
      </c>
      <c r="K59" s="116">
        <v>182890543.22</v>
      </c>
      <c r="L59" s="116">
        <v>182890543.22</v>
      </c>
      <c r="M59" s="116">
        <v>182890543.22</v>
      </c>
      <c r="N59" s="100">
        <f t="shared" si="2"/>
        <v>0.71980113192335116</v>
      </c>
      <c r="O59" s="117">
        <f t="shared" si="3"/>
        <v>0.13989152161807197</v>
      </c>
    </row>
    <row r="60" spans="1:15" x14ac:dyDescent="0.3">
      <c r="A60" s="39" t="s">
        <v>96</v>
      </c>
      <c r="B60" s="3" t="s">
        <v>97</v>
      </c>
      <c r="C60" s="59">
        <v>219330000</v>
      </c>
      <c r="D60" s="116">
        <v>0</v>
      </c>
      <c r="E60" s="116">
        <v>0</v>
      </c>
      <c r="F60" s="116">
        <v>219330000</v>
      </c>
      <c r="G60" s="116">
        <v>0</v>
      </c>
      <c r="H60" s="116">
        <v>43852625</v>
      </c>
      <c r="I60" s="116">
        <v>175477375</v>
      </c>
      <c r="J60" s="116">
        <v>43852625</v>
      </c>
      <c r="K60" s="116">
        <v>2908312.59</v>
      </c>
      <c r="L60" s="116">
        <v>2908312.59</v>
      </c>
      <c r="M60" s="116">
        <v>2908312.59</v>
      </c>
      <c r="N60" s="100">
        <f t="shared" si="2"/>
        <v>0.1999390188300734</v>
      </c>
      <c r="O60" s="117">
        <f t="shared" si="3"/>
        <v>1.3259985364519217E-2</v>
      </c>
    </row>
    <row r="61" spans="1:15" x14ac:dyDescent="0.3">
      <c r="A61" s="39" t="s">
        <v>98</v>
      </c>
      <c r="B61" s="3" t="s">
        <v>99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00">
        <f t="shared" si="2"/>
        <v>1</v>
      </c>
      <c r="O61" s="117">
        <f t="shared" si="3"/>
        <v>0</v>
      </c>
    </row>
    <row r="62" spans="1:15" x14ac:dyDescent="0.3">
      <c r="A62" s="39" t="s">
        <v>100</v>
      </c>
      <c r="B62" s="3" t="s">
        <v>101</v>
      </c>
      <c r="C62" s="59">
        <v>75000000</v>
      </c>
      <c r="D62" s="116">
        <v>5000000</v>
      </c>
      <c r="E62" s="116">
        <v>0</v>
      </c>
      <c r="F62" s="116">
        <v>80000000</v>
      </c>
      <c r="G62" s="116">
        <v>0</v>
      </c>
      <c r="H62" s="116">
        <v>80000000</v>
      </c>
      <c r="I62" s="116">
        <v>0</v>
      </c>
      <c r="J62" s="116">
        <v>79820000</v>
      </c>
      <c r="K62" s="116">
        <v>0</v>
      </c>
      <c r="L62" s="116">
        <v>0</v>
      </c>
      <c r="M62" s="116">
        <v>0</v>
      </c>
      <c r="N62" s="100">
        <f t="shared" si="2"/>
        <v>0.99775000000000003</v>
      </c>
      <c r="O62" s="117">
        <f t="shared" si="3"/>
        <v>0</v>
      </c>
    </row>
    <row r="63" spans="1:15" x14ac:dyDescent="0.3">
      <c r="A63" s="39" t="s">
        <v>102</v>
      </c>
      <c r="B63" s="3" t="s">
        <v>103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54930</v>
      </c>
      <c r="K63" s="116">
        <v>54930</v>
      </c>
      <c r="L63" s="116">
        <v>54930</v>
      </c>
      <c r="M63" s="116">
        <v>54930</v>
      </c>
      <c r="N63" s="100">
        <f t="shared" si="2"/>
        <v>2.1971999999999998E-2</v>
      </c>
      <c r="O63" s="117">
        <f t="shared" si="3"/>
        <v>2.1971999999999998E-2</v>
      </c>
    </row>
    <row r="64" spans="1:15" x14ac:dyDescent="0.3">
      <c r="A64" s="39" t="s">
        <v>104</v>
      </c>
      <c r="B64" s="3" t="s">
        <v>105</v>
      </c>
      <c r="C64" s="59">
        <v>1138500000</v>
      </c>
      <c r="D64" s="116">
        <v>0</v>
      </c>
      <c r="E64" s="116">
        <v>0</v>
      </c>
      <c r="F64" s="116">
        <v>1138500000</v>
      </c>
      <c r="G64" s="116">
        <v>0</v>
      </c>
      <c r="H64" s="116">
        <v>1029659312</v>
      </c>
      <c r="I64" s="116">
        <v>108840688</v>
      </c>
      <c r="J64" s="116">
        <v>1029659312</v>
      </c>
      <c r="K64" s="116">
        <v>0</v>
      </c>
      <c r="L64" s="116">
        <v>0</v>
      </c>
      <c r="M64" s="116">
        <v>0</v>
      </c>
      <c r="N64" s="100">
        <f t="shared" si="2"/>
        <v>0.904399922705314</v>
      </c>
      <c r="O64" s="117">
        <f t="shared" si="3"/>
        <v>0</v>
      </c>
    </row>
    <row r="65" spans="1:15" ht="13.5" thickBot="1" x14ac:dyDescent="0.35">
      <c r="A65" s="42" t="s">
        <v>106</v>
      </c>
      <c r="B65" s="43" t="s">
        <v>107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147885291</v>
      </c>
      <c r="K65" s="125">
        <v>145955550</v>
      </c>
      <c r="L65" s="125">
        <v>145955550</v>
      </c>
      <c r="M65" s="125">
        <v>145955550</v>
      </c>
      <c r="N65" s="100">
        <f t="shared" si="2"/>
        <v>0.21126470142857143</v>
      </c>
      <c r="O65" s="117">
        <f t="shared" si="3"/>
        <v>0.20850792857142858</v>
      </c>
    </row>
    <row r="66" spans="1:15" s="25" customFormat="1" ht="27" customHeight="1" thickTop="1" thickBot="1" x14ac:dyDescent="0.35">
      <c r="A66" s="164" t="s">
        <v>172</v>
      </c>
      <c r="B66" s="165"/>
      <c r="C66" s="53">
        <f>SUM(C67:C70)</f>
        <v>10639836000</v>
      </c>
      <c r="D66" s="126">
        <f t="shared" ref="D66:M66" si="14">SUM(D67:D70)</f>
        <v>0</v>
      </c>
      <c r="E66" s="126">
        <f t="shared" si="14"/>
        <v>0</v>
      </c>
      <c r="F66" s="126">
        <f t="shared" si="14"/>
        <v>10639836000</v>
      </c>
      <c r="G66" s="126">
        <f t="shared" si="14"/>
        <v>10000000000</v>
      </c>
      <c r="H66" s="126">
        <f t="shared" si="14"/>
        <v>126388000</v>
      </c>
      <c r="I66" s="126">
        <f t="shared" si="14"/>
        <v>513448000</v>
      </c>
      <c r="J66" s="126">
        <f t="shared" si="14"/>
        <v>45825686</v>
      </c>
      <c r="K66" s="126">
        <f t="shared" si="14"/>
        <v>45688371</v>
      </c>
      <c r="L66" s="126">
        <f t="shared" si="14"/>
        <v>45688371</v>
      </c>
      <c r="M66" s="126">
        <f t="shared" si="14"/>
        <v>45688371</v>
      </c>
      <c r="N66" s="127">
        <f t="shared" si="2"/>
        <v>4.3069917619030966E-3</v>
      </c>
      <c r="O66" s="128">
        <f t="shared" si="3"/>
        <v>4.2940860178671929E-3</v>
      </c>
    </row>
    <row r="67" spans="1:15" s="12" customFormat="1" ht="39.5" thickTop="1" x14ac:dyDescent="0.3">
      <c r="A67" s="21" t="s">
        <v>173</v>
      </c>
      <c r="B67" s="22" t="s">
        <v>174</v>
      </c>
      <c r="C67" s="80">
        <v>10000000000</v>
      </c>
      <c r="D67" s="129"/>
      <c r="E67" s="129"/>
      <c r="F67" s="129">
        <v>10000000000</v>
      </c>
      <c r="G67" s="129">
        <v>10000000000</v>
      </c>
      <c r="H67" s="129"/>
      <c r="I67" s="129"/>
      <c r="J67" s="129"/>
      <c r="K67" s="129"/>
      <c r="L67" s="129"/>
      <c r="M67" s="129"/>
      <c r="N67" s="119">
        <f t="shared" si="2"/>
        <v>0</v>
      </c>
      <c r="O67" s="120">
        <f t="shared" si="3"/>
        <v>0</v>
      </c>
    </row>
    <row r="68" spans="1:15" x14ac:dyDescent="0.3">
      <c r="A68" s="39" t="s">
        <v>108</v>
      </c>
      <c r="B68" s="3" t="s">
        <v>109</v>
      </c>
      <c r="C68" s="59">
        <v>96482174</v>
      </c>
      <c r="D68" s="116">
        <v>0</v>
      </c>
      <c r="E68" s="116">
        <v>0</v>
      </c>
      <c r="F68" s="116">
        <v>96482174</v>
      </c>
      <c r="G68" s="116">
        <v>0</v>
      </c>
      <c r="H68" s="116">
        <v>96482174</v>
      </c>
      <c r="I68" s="116">
        <v>0</v>
      </c>
      <c r="J68" s="116">
        <v>27498515</v>
      </c>
      <c r="K68" s="116">
        <v>27361200</v>
      </c>
      <c r="L68" s="116">
        <v>27361200</v>
      </c>
      <c r="M68" s="116">
        <v>27361200</v>
      </c>
      <c r="N68" s="100">
        <f t="shared" si="2"/>
        <v>0.28501135349624274</v>
      </c>
      <c r="O68" s="117">
        <f t="shared" si="3"/>
        <v>0.28358813722418819</v>
      </c>
    </row>
    <row r="69" spans="1:15" x14ac:dyDescent="0.3">
      <c r="A69" s="39" t="s">
        <v>110</v>
      </c>
      <c r="B69" s="3" t="s">
        <v>111</v>
      </c>
      <c r="C69" s="59">
        <v>29905826</v>
      </c>
      <c r="D69" s="116">
        <v>0</v>
      </c>
      <c r="E69" s="116">
        <v>0</v>
      </c>
      <c r="F69" s="116">
        <v>29905826</v>
      </c>
      <c r="G69" s="116">
        <v>0</v>
      </c>
      <c r="H69" s="116">
        <v>29905826</v>
      </c>
      <c r="I69" s="116">
        <v>0</v>
      </c>
      <c r="J69" s="116">
        <v>18327171</v>
      </c>
      <c r="K69" s="116">
        <v>18327171</v>
      </c>
      <c r="L69" s="116">
        <v>18327171</v>
      </c>
      <c r="M69" s="116">
        <v>18327171</v>
      </c>
      <c r="N69" s="100">
        <f t="shared" si="2"/>
        <v>0.61282945336470562</v>
      </c>
      <c r="O69" s="117">
        <f t="shared" si="3"/>
        <v>0.61282945336470562</v>
      </c>
    </row>
    <row r="70" spans="1:15" ht="13.5" thickBot="1" x14ac:dyDescent="0.35">
      <c r="A70" s="42" t="s">
        <v>112</v>
      </c>
      <c r="B70" s="43" t="s">
        <v>113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00">
        <f t="shared" si="2"/>
        <v>0</v>
      </c>
      <c r="O70" s="117">
        <f t="shared" si="3"/>
        <v>0</v>
      </c>
    </row>
    <row r="71" spans="1:15" s="25" customFormat="1" ht="24.75" customHeight="1" thickTop="1" thickBot="1" x14ac:dyDescent="0.35">
      <c r="A71" s="164" t="s">
        <v>175</v>
      </c>
      <c r="B71" s="165"/>
      <c r="C71" s="53">
        <f>SUM(C72:C74)</f>
        <v>196062000</v>
      </c>
      <c r="D71" s="126">
        <f t="shared" ref="D71:M71" si="15">SUM(D72:D74)</f>
        <v>0</v>
      </c>
      <c r="E71" s="126">
        <f t="shared" si="15"/>
        <v>0</v>
      </c>
      <c r="F71" s="126">
        <f t="shared" si="15"/>
        <v>196062000</v>
      </c>
      <c r="G71" s="126">
        <f t="shared" si="15"/>
        <v>0</v>
      </c>
      <c r="H71" s="126">
        <f t="shared" si="15"/>
        <v>15340000</v>
      </c>
      <c r="I71" s="126">
        <f t="shared" si="15"/>
        <v>180722000</v>
      </c>
      <c r="J71" s="126">
        <f t="shared" si="15"/>
        <v>15253000</v>
      </c>
      <c r="K71" s="126">
        <f t="shared" si="15"/>
        <v>15253000</v>
      </c>
      <c r="L71" s="126">
        <f t="shared" si="15"/>
        <v>15253000</v>
      </c>
      <c r="M71" s="126">
        <f t="shared" si="15"/>
        <v>15253000</v>
      </c>
      <c r="N71" s="127">
        <f t="shared" si="2"/>
        <v>7.7796819373463499E-2</v>
      </c>
      <c r="O71" s="128">
        <f t="shared" si="3"/>
        <v>7.7796819373463499E-2</v>
      </c>
    </row>
    <row r="72" spans="1:15" ht="13.5" thickTop="1" x14ac:dyDescent="0.3">
      <c r="A72" s="46" t="s">
        <v>114</v>
      </c>
      <c r="B72" s="47" t="s">
        <v>115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14818000</v>
      </c>
      <c r="L72" s="130">
        <v>14818000</v>
      </c>
      <c r="M72" s="130">
        <v>14818000</v>
      </c>
      <c r="N72" s="100">
        <f t="shared" si="2"/>
        <v>0.72753253545334096</v>
      </c>
      <c r="O72" s="117">
        <f t="shared" si="3"/>
        <v>0.72753253545334096</v>
      </c>
    </row>
    <row r="73" spans="1:15" x14ac:dyDescent="0.3">
      <c r="A73" s="39" t="s">
        <v>116</v>
      </c>
      <c r="B73" s="3" t="s">
        <v>117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435000</v>
      </c>
      <c r="K73" s="116">
        <v>435000</v>
      </c>
      <c r="L73" s="116">
        <v>435000</v>
      </c>
      <c r="M73" s="116">
        <v>435000</v>
      </c>
      <c r="N73" s="100">
        <f t="shared" ref="N73:N89" si="16">+J73/F73</f>
        <v>0.16811425276499636</v>
      </c>
      <c r="O73" s="117">
        <f t="shared" ref="O73:O89" si="17">+K73/F73</f>
        <v>0.16811425276499636</v>
      </c>
    </row>
    <row r="74" spans="1:15" s="12" customFormat="1" ht="26.5" thickBot="1" x14ac:dyDescent="0.35">
      <c r="A74" s="16" t="s">
        <v>176</v>
      </c>
      <c r="B74" s="17" t="s">
        <v>177</v>
      </c>
      <c r="C74" s="79">
        <v>173107000</v>
      </c>
      <c r="D74" s="121"/>
      <c r="E74" s="121"/>
      <c r="F74" s="116">
        <v>173107000</v>
      </c>
      <c r="G74" s="121"/>
      <c r="H74" s="121"/>
      <c r="I74" s="116">
        <v>173107000</v>
      </c>
      <c r="J74" s="121"/>
      <c r="K74" s="121"/>
      <c r="L74" s="121"/>
      <c r="M74" s="121"/>
      <c r="N74" s="119">
        <f t="shared" si="16"/>
        <v>0</v>
      </c>
      <c r="O74" s="120">
        <f t="shared" si="17"/>
        <v>0</v>
      </c>
    </row>
    <row r="75" spans="1:15" s="25" customFormat="1" ht="28.5" customHeight="1" thickTop="1" thickBot="1" x14ac:dyDescent="0.35">
      <c r="A75" s="164" t="s">
        <v>178</v>
      </c>
      <c r="B75" s="165"/>
      <c r="C75" s="53">
        <f>SUM(C76:C88)</f>
        <v>23100000000</v>
      </c>
      <c r="D75" s="126">
        <f t="shared" ref="D75:M75" si="18">SUM(D76:D88)</f>
        <v>1594334825</v>
      </c>
      <c r="E75" s="126">
        <f t="shared" si="18"/>
        <v>1594334825</v>
      </c>
      <c r="F75" s="126">
        <f t="shared" si="18"/>
        <v>23100000000</v>
      </c>
      <c r="G75" s="126">
        <f t="shared" si="18"/>
        <v>0</v>
      </c>
      <c r="H75" s="126">
        <f t="shared" si="18"/>
        <v>13320177303</v>
      </c>
      <c r="I75" s="126">
        <f t="shared" si="18"/>
        <v>9779822697</v>
      </c>
      <c r="J75" s="126">
        <f t="shared" si="18"/>
        <v>10966765814</v>
      </c>
      <c r="K75" s="126">
        <f t="shared" si="18"/>
        <v>2207391604.5</v>
      </c>
      <c r="L75" s="126">
        <f t="shared" si="18"/>
        <v>2207391604.5</v>
      </c>
      <c r="M75" s="126">
        <f t="shared" si="18"/>
        <v>2207391604.5</v>
      </c>
      <c r="N75" s="127">
        <f t="shared" si="16"/>
        <v>0.47475176683982684</v>
      </c>
      <c r="O75" s="128">
        <f t="shared" si="17"/>
        <v>9.5558078116883119E-2</v>
      </c>
    </row>
    <row r="76" spans="1:15" ht="13.5" thickTop="1" x14ac:dyDescent="0.3">
      <c r="A76" s="46" t="s">
        <v>118</v>
      </c>
      <c r="B76" s="47" t="s">
        <v>119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4831462900</v>
      </c>
      <c r="I76" s="130">
        <v>884562496</v>
      </c>
      <c r="J76" s="130">
        <v>4115382629</v>
      </c>
      <c r="K76" s="130">
        <v>918023511.5</v>
      </c>
      <c r="L76" s="130">
        <v>918023511.5</v>
      </c>
      <c r="M76" s="130">
        <v>918023511.5</v>
      </c>
      <c r="N76" s="100">
        <f t="shared" si="16"/>
        <v>0.71997276846948421</v>
      </c>
      <c r="O76" s="117">
        <f t="shared" si="17"/>
        <v>0.16060521916897375</v>
      </c>
    </row>
    <row r="77" spans="1:15" x14ac:dyDescent="0.3">
      <c r="A77" s="39" t="s">
        <v>120</v>
      </c>
      <c r="B77" s="3" t="s">
        <v>121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647873917</v>
      </c>
      <c r="I77" s="116">
        <v>283759196</v>
      </c>
      <c r="J77" s="116">
        <v>634133945</v>
      </c>
      <c r="K77" s="116">
        <v>89531926.5</v>
      </c>
      <c r="L77" s="116">
        <v>89531926.5</v>
      </c>
      <c r="M77" s="116">
        <v>89531926.5</v>
      </c>
      <c r="N77" s="100">
        <f t="shared" si="16"/>
        <v>0.68066917776032287</v>
      </c>
      <c r="O77" s="117">
        <f t="shared" si="17"/>
        <v>9.6102129959393143E-2</v>
      </c>
    </row>
    <row r="78" spans="1:15" x14ac:dyDescent="0.3">
      <c r="A78" s="39" t="s">
        <v>122</v>
      </c>
      <c r="B78" s="3" t="s">
        <v>123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2198625732</v>
      </c>
      <c r="I78" s="116">
        <v>187504282</v>
      </c>
      <c r="J78" s="116">
        <v>1768293606</v>
      </c>
      <c r="K78" s="116">
        <v>319861063</v>
      </c>
      <c r="L78" s="116">
        <v>319861063</v>
      </c>
      <c r="M78" s="116">
        <v>319861063</v>
      </c>
      <c r="N78" s="100">
        <f t="shared" si="16"/>
        <v>0.74107177547954017</v>
      </c>
      <c r="O78" s="117">
        <f t="shared" si="17"/>
        <v>0.13405014023682618</v>
      </c>
    </row>
    <row r="79" spans="1:15" x14ac:dyDescent="0.3">
      <c r="A79" s="39" t="s">
        <v>124</v>
      </c>
      <c r="B79" s="3" t="s">
        <v>125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0</v>
      </c>
      <c r="I79" s="116">
        <v>753400000</v>
      </c>
      <c r="J79" s="116">
        <v>0</v>
      </c>
      <c r="K79" s="116">
        <v>0</v>
      </c>
      <c r="L79" s="116">
        <v>0</v>
      </c>
      <c r="M79" s="116">
        <v>0</v>
      </c>
      <c r="N79" s="100">
        <f t="shared" si="16"/>
        <v>0</v>
      </c>
      <c r="O79" s="117">
        <f t="shared" si="17"/>
        <v>0</v>
      </c>
    </row>
    <row r="80" spans="1:15" x14ac:dyDescent="0.3">
      <c r="A80" s="39" t="s">
        <v>126</v>
      </c>
      <c r="B80" s="3" t="s">
        <v>127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164994100</v>
      </c>
      <c r="I80" s="116">
        <v>81605900</v>
      </c>
      <c r="J80" s="116">
        <v>164994100</v>
      </c>
      <c r="K80" s="116">
        <v>15244553</v>
      </c>
      <c r="L80" s="116">
        <v>15244553</v>
      </c>
      <c r="M80" s="116">
        <v>15244553</v>
      </c>
      <c r="N80" s="100">
        <f t="shared" si="16"/>
        <v>0.66907583130575832</v>
      </c>
      <c r="O80" s="117">
        <f t="shared" si="17"/>
        <v>6.18189497161395E-2</v>
      </c>
    </row>
    <row r="81" spans="1:15" x14ac:dyDescent="0.3">
      <c r="A81" s="39" t="s">
        <v>128</v>
      </c>
      <c r="B81" s="3" t="s">
        <v>129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2187158376</v>
      </c>
      <c r="I81" s="116">
        <v>2604402124</v>
      </c>
      <c r="J81" s="116">
        <v>1719758376</v>
      </c>
      <c r="K81" s="116">
        <v>291168341</v>
      </c>
      <c r="L81" s="116">
        <v>291168341</v>
      </c>
      <c r="M81" s="116">
        <v>291168341</v>
      </c>
      <c r="N81" s="100">
        <f t="shared" si="16"/>
        <v>0.35891404814777983</v>
      </c>
      <c r="O81" s="117">
        <f t="shared" si="17"/>
        <v>6.0766913200824661E-2</v>
      </c>
    </row>
    <row r="82" spans="1:15" x14ac:dyDescent="0.3">
      <c r="A82" s="39" t="s">
        <v>130</v>
      </c>
      <c r="B82" s="3" t="s">
        <v>131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100000000</v>
      </c>
      <c r="I82" s="116">
        <v>802649775</v>
      </c>
      <c r="J82" s="116">
        <v>40500000</v>
      </c>
      <c r="K82" s="116">
        <v>20700000</v>
      </c>
      <c r="L82" s="116">
        <v>20700000</v>
      </c>
      <c r="M82" s="116">
        <v>20700000</v>
      </c>
      <c r="N82" s="100">
        <f t="shared" si="16"/>
        <v>4.4867900177563327E-2</v>
      </c>
      <c r="O82" s="117">
        <f t="shared" si="17"/>
        <v>2.2932482312976812E-2</v>
      </c>
    </row>
    <row r="83" spans="1:15" x14ac:dyDescent="0.3">
      <c r="A83" s="39" t="s">
        <v>132</v>
      </c>
      <c r="B83" s="3" t="s">
        <v>133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652297333</v>
      </c>
      <c r="I83" s="116">
        <v>929227683</v>
      </c>
      <c r="J83" s="116">
        <v>652087333</v>
      </c>
      <c r="K83" s="116">
        <v>114560667</v>
      </c>
      <c r="L83" s="116">
        <v>114560667</v>
      </c>
      <c r="M83" s="116">
        <v>114560667</v>
      </c>
      <c r="N83" s="100">
        <f t="shared" si="16"/>
        <v>0.41231553494440581</v>
      </c>
      <c r="O83" s="117">
        <f t="shared" si="17"/>
        <v>7.243683523245642E-2</v>
      </c>
    </row>
    <row r="84" spans="1:15" x14ac:dyDescent="0.3">
      <c r="A84" s="39" t="s">
        <v>134</v>
      </c>
      <c r="B84" s="3" t="s">
        <v>135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453830011</v>
      </c>
      <c r="I84" s="116">
        <v>695128593</v>
      </c>
      <c r="J84" s="116">
        <v>418480015</v>
      </c>
      <c r="K84" s="116">
        <v>71213337</v>
      </c>
      <c r="L84" s="116">
        <v>71213337</v>
      </c>
      <c r="M84" s="116">
        <v>71213337</v>
      </c>
      <c r="N84" s="100">
        <f t="shared" si="16"/>
        <v>0.36422549388907316</v>
      </c>
      <c r="O84" s="117">
        <f t="shared" si="17"/>
        <v>6.1980768281883203E-2</v>
      </c>
    </row>
    <row r="85" spans="1:15" x14ac:dyDescent="0.3">
      <c r="A85" s="39" t="s">
        <v>136</v>
      </c>
      <c r="B85" s="3" t="s">
        <v>137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808323267</v>
      </c>
      <c r="I85" s="116">
        <v>639869116</v>
      </c>
      <c r="J85" s="116">
        <v>808323267</v>
      </c>
      <c r="K85" s="116">
        <v>163159858</v>
      </c>
      <c r="L85" s="116">
        <v>163159858</v>
      </c>
      <c r="M85" s="116">
        <v>163159858</v>
      </c>
      <c r="N85" s="100">
        <f t="shared" si="16"/>
        <v>0.55816014259481161</v>
      </c>
      <c r="O85" s="117">
        <f t="shared" si="17"/>
        <v>0.11266449120662168</v>
      </c>
    </row>
    <row r="86" spans="1:15" x14ac:dyDescent="0.3">
      <c r="A86" s="39" t="s">
        <v>138</v>
      </c>
      <c r="B86" s="3" t="s">
        <v>139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269266667</v>
      </c>
      <c r="K86" s="116">
        <v>57550001</v>
      </c>
      <c r="L86" s="116">
        <v>57550001</v>
      </c>
      <c r="M86" s="116">
        <v>57550001</v>
      </c>
      <c r="N86" s="100">
        <f t="shared" si="16"/>
        <v>0.52001819033669983</v>
      </c>
      <c r="O86" s="117">
        <f t="shared" si="17"/>
        <v>0.11114278535595817</v>
      </c>
    </row>
    <row r="87" spans="1:15" x14ac:dyDescent="0.3">
      <c r="A87" s="39" t="s">
        <v>140</v>
      </c>
      <c r="B87" s="3" t="s">
        <v>141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122000000</v>
      </c>
      <c r="I87" s="116">
        <v>441385574</v>
      </c>
      <c r="J87" s="116">
        <v>97640876</v>
      </c>
      <c r="K87" s="116">
        <v>18163347.5</v>
      </c>
      <c r="L87" s="116">
        <v>18163347.5</v>
      </c>
      <c r="M87" s="116">
        <v>18163347.5</v>
      </c>
      <c r="N87" s="100">
        <f t="shared" si="16"/>
        <v>0.17331092684314989</v>
      </c>
      <c r="O87" s="117">
        <f t="shared" si="17"/>
        <v>3.2239638958167574E-2</v>
      </c>
    </row>
    <row r="88" spans="1:15" ht="13.5" thickBot="1" x14ac:dyDescent="0.35">
      <c r="A88" s="42" t="s">
        <v>142</v>
      </c>
      <c r="B88" s="43" t="s">
        <v>143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834345000</v>
      </c>
      <c r="I88" s="125">
        <v>1277792225</v>
      </c>
      <c r="J88" s="125">
        <v>277905000</v>
      </c>
      <c r="K88" s="125">
        <v>128214999</v>
      </c>
      <c r="L88" s="125">
        <v>128214999</v>
      </c>
      <c r="M88" s="125">
        <v>128214999</v>
      </c>
      <c r="N88" s="100">
        <f t="shared" si="16"/>
        <v>0.13157525785286039</v>
      </c>
      <c r="O88" s="117">
        <f t="shared" si="17"/>
        <v>6.0703915201343037E-2</v>
      </c>
    </row>
    <row r="89" spans="1:15" s="25" customFormat="1" ht="25.5" customHeight="1" thickTop="1" thickBot="1" x14ac:dyDescent="0.35">
      <c r="A89" s="164" t="s">
        <v>179</v>
      </c>
      <c r="B89" s="165" t="s">
        <v>1</v>
      </c>
      <c r="C89" s="53">
        <f>+C8+C75</f>
        <v>69298249000</v>
      </c>
      <c r="D89" s="126">
        <f t="shared" ref="D89:M89" si="19">+D8+D75</f>
        <v>2520248813</v>
      </c>
      <c r="E89" s="126">
        <f t="shared" si="19"/>
        <v>2520248813</v>
      </c>
      <c r="F89" s="126">
        <f t="shared" si="19"/>
        <v>69298249000</v>
      </c>
      <c r="G89" s="126">
        <f t="shared" si="19"/>
        <v>12123437000</v>
      </c>
      <c r="H89" s="126">
        <f t="shared" si="19"/>
        <v>45388273075.959999</v>
      </c>
      <c r="I89" s="126">
        <f t="shared" si="19"/>
        <v>11786538924.040001</v>
      </c>
      <c r="J89" s="126">
        <f t="shared" si="19"/>
        <v>28209627745.529999</v>
      </c>
      <c r="K89" s="126">
        <f t="shared" si="19"/>
        <v>11496961352.610001</v>
      </c>
      <c r="L89" s="126">
        <f t="shared" si="19"/>
        <v>11495636360.610001</v>
      </c>
      <c r="M89" s="126">
        <f t="shared" si="19"/>
        <v>11495408940.610001</v>
      </c>
      <c r="N89" s="127">
        <f t="shared" si="16"/>
        <v>0.40707562099483924</v>
      </c>
      <c r="O89" s="128">
        <f t="shared" si="17"/>
        <v>0.16590551014658395</v>
      </c>
    </row>
    <row r="90" spans="1:15" ht="13.5" thickTop="1" x14ac:dyDescent="0.3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 x14ac:dyDescent="0.3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  <row r="92" spans="1:15" ht="34" customHeight="1" x14ac:dyDescent="0.3"/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E7E4-196A-4818-9638-277391E5B3F6}">
  <dimension ref="A1:O91"/>
  <sheetViews>
    <sheetView topLeftCell="C19" workbookViewId="0">
      <selection activeCell="C92" sqref="A92:XFD94"/>
    </sheetView>
  </sheetViews>
  <sheetFormatPr baseColWidth="10" defaultColWidth="11.453125" defaultRowHeight="13" x14ac:dyDescent="0.3"/>
  <cols>
    <col min="1" max="1" width="21.54296875" style="2" customWidth="1"/>
    <col min="2" max="2" width="27.54296875" style="2" customWidth="1"/>
    <col min="3" max="3" width="14.453125" style="8" bestFit="1" customWidth="1"/>
    <col min="4" max="13" width="18.81640625" style="132" customWidth="1"/>
    <col min="14" max="14" width="9" style="133" customWidth="1"/>
    <col min="15" max="15" width="10.54296875" style="133" customWidth="1"/>
    <col min="16" max="16384" width="11.453125" style="2"/>
  </cols>
  <sheetData>
    <row r="1" spans="1:15" x14ac:dyDescent="0.3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3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3">
      <c r="A3" s="1" t="s">
        <v>4</v>
      </c>
      <c r="B3" s="160" t="s">
        <v>190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3">
      <c r="A4" s="166" t="s">
        <v>149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x14ac:dyDescent="0.3">
      <c r="A5" s="166" t="s">
        <v>150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1:15" ht="18.75" customHeight="1" thickBot="1" x14ac:dyDescent="0.35">
      <c r="A6" s="168" t="s">
        <v>191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1:15" ht="30" customHeight="1" thickTop="1" x14ac:dyDescent="0.3">
      <c r="A7" s="101" t="s">
        <v>192</v>
      </c>
      <c r="B7" s="102" t="s">
        <v>6</v>
      </c>
      <c r="C7" s="103" t="s">
        <v>7</v>
      </c>
      <c r="D7" s="103" t="s">
        <v>8</v>
      </c>
      <c r="E7" s="103" t="s">
        <v>9</v>
      </c>
      <c r="F7" s="103" t="s">
        <v>10</v>
      </c>
      <c r="G7" s="103" t="s">
        <v>11</v>
      </c>
      <c r="H7" s="103" t="s">
        <v>12</v>
      </c>
      <c r="I7" s="103" t="s">
        <v>13</v>
      </c>
      <c r="J7" s="103" t="s">
        <v>14</v>
      </c>
      <c r="K7" s="103" t="s">
        <v>15</v>
      </c>
      <c r="L7" s="103" t="s">
        <v>16</v>
      </c>
      <c r="M7" s="103" t="s">
        <v>17</v>
      </c>
      <c r="N7" s="134" t="s">
        <v>185</v>
      </c>
      <c r="O7" s="135" t="s">
        <v>186</v>
      </c>
    </row>
    <row r="8" spans="1:15" ht="30" customHeight="1" x14ac:dyDescent="0.3">
      <c r="A8" s="174" t="s">
        <v>151</v>
      </c>
      <c r="B8" s="175"/>
      <c r="C8" s="162">
        <f>+C9+C38+C66+C71</f>
        <v>46198249000</v>
      </c>
      <c r="D8" s="106">
        <f t="shared" ref="D8:M8" si="0">+D9+D38+D66+D71</f>
        <v>1001413988</v>
      </c>
      <c r="E8" s="106">
        <f t="shared" si="0"/>
        <v>1104427749</v>
      </c>
      <c r="F8" s="106">
        <f t="shared" si="0"/>
        <v>46095235239</v>
      </c>
      <c r="G8" s="106">
        <f t="shared" si="0"/>
        <v>12123437000</v>
      </c>
      <c r="H8" s="106">
        <f t="shared" si="0"/>
        <v>32163319440.959999</v>
      </c>
      <c r="I8" s="106">
        <f t="shared" si="0"/>
        <v>1808478798.04</v>
      </c>
      <c r="J8" s="106">
        <f t="shared" si="0"/>
        <v>19152392477.860001</v>
      </c>
      <c r="K8" s="106">
        <f t="shared" si="0"/>
        <v>12062761013.349998</v>
      </c>
      <c r="L8" s="106">
        <f t="shared" si="0"/>
        <v>12062761013.349998</v>
      </c>
      <c r="M8" s="106">
        <f t="shared" si="0"/>
        <v>12059519028.349998</v>
      </c>
      <c r="N8" s="136">
        <f>+J8/F8</f>
        <v>0.41549614355055187</v>
      </c>
      <c r="O8" s="137">
        <f>+K8/F8</f>
        <v>0.26169214563730014</v>
      </c>
    </row>
    <row r="9" spans="1:15" ht="27.75" customHeight="1" thickBot="1" x14ac:dyDescent="0.35">
      <c r="A9" s="172" t="s">
        <v>152</v>
      </c>
      <c r="B9" s="173"/>
      <c r="C9" s="67">
        <f>+C10</f>
        <v>22346642000</v>
      </c>
      <c r="D9" s="109">
        <f t="shared" ref="D9:M10" si="1">+D10</f>
        <v>0</v>
      </c>
      <c r="E9" s="109">
        <f t="shared" si="1"/>
        <v>103013761</v>
      </c>
      <c r="F9" s="109">
        <f t="shared" si="1"/>
        <v>22243628239</v>
      </c>
      <c r="G9" s="109">
        <f t="shared" si="1"/>
        <v>2123437000</v>
      </c>
      <c r="H9" s="109">
        <f t="shared" si="1"/>
        <v>20120191239</v>
      </c>
      <c r="I9" s="109">
        <f t="shared" si="1"/>
        <v>0</v>
      </c>
      <c r="J9" s="109">
        <f t="shared" si="1"/>
        <v>8126904092</v>
      </c>
      <c r="K9" s="109">
        <f t="shared" si="1"/>
        <v>8115926473</v>
      </c>
      <c r="L9" s="109">
        <f t="shared" si="1"/>
        <v>8115926473</v>
      </c>
      <c r="M9" s="109">
        <f t="shared" si="1"/>
        <v>8112684488</v>
      </c>
      <c r="N9" s="138">
        <f t="shared" ref="N9:N72" si="2">+J9/F9</f>
        <v>0.36535874474610258</v>
      </c>
      <c r="O9" s="139">
        <f t="shared" ref="O9:O72" si="3">+K9/F9</f>
        <v>0.36486522728204279</v>
      </c>
    </row>
    <row r="10" spans="1:15" ht="26.5" thickTop="1" x14ac:dyDescent="0.3">
      <c r="A10" s="34" t="s">
        <v>153</v>
      </c>
      <c r="B10" s="14" t="s">
        <v>154</v>
      </c>
      <c r="C10" s="70">
        <f>+C11+C21+C31+C37</f>
        <v>22346642000</v>
      </c>
      <c r="D10" s="140">
        <f t="shared" si="1"/>
        <v>0</v>
      </c>
      <c r="E10" s="140">
        <f t="shared" si="1"/>
        <v>103013761</v>
      </c>
      <c r="F10" s="140">
        <f t="shared" si="1"/>
        <v>22243628239</v>
      </c>
      <c r="G10" s="140">
        <f t="shared" si="1"/>
        <v>2123437000</v>
      </c>
      <c r="H10" s="140">
        <f t="shared" si="1"/>
        <v>20120191239</v>
      </c>
      <c r="I10" s="140">
        <f t="shared" si="1"/>
        <v>0</v>
      </c>
      <c r="J10" s="140">
        <f t="shared" si="1"/>
        <v>8126904092</v>
      </c>
      <c r="K10" s="140">
        <f t="shared" si="1"/>
        <v>8115926473</v>
      </c>
      <c r="L10" s="140">
        <f t="shared" si="1"/>
        <v>8115926473</v>
      </c>
      <c r="M10" s="140">
        <f t="shared" si="1"/>
        <v>8112684488</v>
      </c>
      <c r="N10" s="133">
        <f t="shared" si="2"/>
        <v>0.36535874474610258</v>
      </c>
      <c r="O10" s="141">
        <f t="shared" si="3"/>
        <v>0.36486522728204279</v>
      </c>
    </row>
    <row r="11" spans="1:15" ht="21.75" customHeight="1" x14ac:dyDescent="0.3">
      <c r="A11" s="36" t="s">
        <v>155</v>
      </c>
      <c r="B11" s="15" t="s">
        <v>156</v>
      </c>
      <c r="C11" s="73">
        <f>+C12</f>
        <v>13917767000</v>
      </c>
      <c r="D11" s="142">
        <f t="shared" ref="D11:M11" si="4">+D12+D21+D31+D37</f>
        <v>0</v>
      </c>
      <c r="E11" s="142">
        <f t="shared" si="4"/>
        <v>103013761</v>
      </c>
      <c r="F11" s="142">
        <f t="shared" si="4"/>
        <v>22243628239</v>
      </c>
      <c r="G11" s="142">
        <f t="shared" si="4"/>
        <v>2123437000</v>
      </c>
      <c r="H11" s="142">
        <f t="shared" si="4"/>
        <v>20120191239</v>
      </c>
      <c r="I11" s="142">
        <f t="shared" si="4"/>
        <v>0</v>
      </c>
      <c r="J11" s="142">
        <f t="shared" si="4"/>
        <v>8126904092</v>
      </c>
      <c r="K11" s="142">
        <f t="shared" si="4"/>
        <v>8115926473</v>
      </c>
      <c r="L11" s="142">
        <f t="shared" si="4"/>
        <v>8115926473</v>
      </c>
      <c r="M11" s="142">
        <f t="shared" si="4"/>
        <v>8112684488</v>
      </c>
      <c r="N11" s="133">
        <f t="shared" si="2"/>
        <v>0.36535874474610258</v>
      </c>
      <c r="O11" s="141">
        <f t="shared" si="3"/>
        <v>0.36486522728204279</v>
      </c>
    </row>
    <row r="12" spans="1:15" ht="21.75" customHeight="1" x14ac:dyDescent="0.3">
      <c r="A12" s="36" t="s">
        <v>157</v>
      </c>
      <c r="B12" s="15" t="s">
        <v>158</v>
      </c>
      <c r="C12" s="76">
        <f>SUM(C13:C20)</f>
        <v>13917767000</v>
      </c>
      <c r="D12" s="142">
        <f t="shared" ref="D12:M12" si="5">SUM(D13:D20)</f>
        <v>0</v>
      </c>
      <c r="E12" s="142">
        <f t="shared" si="5"/>
        <v>103013761</v>
      </c>
      <c r="F12" s="142">
        <f t="shared" si="5"/>
        <v>13814753239</v>
      </c>
      <c r="G12" s="142">
        <f t="shared" si="5"/>
        <v>0</v>
      </c>
      <c r="H12" s="142">
        <f t="shared" si="5"/>
        <v>13814753239</v>
      </c>
      <c r="I12" s="142">
        <f t="shared" si="5"/>
        <v>0</v>
      </c>
      <c r="J12" s="142">
        <f t="shared" si="5"/>
        <v>5426272755</v>
      </c>
      <c r="K12" s="142">
        <f t="shared" si="5"/>
        <v>5416591919</v>
      </c>
      <c r="L12" s="142">
        <f t="shared" si="5"/>
        <v>5416591919</v>
      </c>
      <c r="M12" s="142">
        <f t="shared" si="5"/>
        <v>5416591919</v>
      </c>
      <c r="N12" s="133">
        <f t="shared" si="2"/>
        <v>0.39278825043948368</v>
      </c>
      <c r="O12" s="141">
        <f t="shared" si="3"/>
        <v>0.39208748975034807</v>
      </c>
    </row>
    <row r="13" spans="1:15" x14ac:dyDescent="0.3">
      <c r="A13" s="39" t="s">
        <v>18</v>
      </c>
      <c r="B13" s="3" t="s">
        <v>19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4678017535</v>
      </c>
      <c r="K13" s="116">
        <v>4671559745</v>
      </c>
      <c r="L13" s="116">
        <v>4671559745</v>
      </c>
      <c r="M13" s="116">
        <v>4671559745</v>
      </c>
      <c r="N13" s="133">
        <f t="shared" si="2"/>
        <v>0.45303530678730281</v>
      </c>
      <c r="O13" s="141">
        <f t="shared" si="3"/>
        <v>0.45240991219398857</v>
      </c>
    </row>
    <row r="14" spans="1:15" x14ac:dyDescent="0.3">
      <c r="A14" s="39" t="s">
        <v>20</v>
      </c>
      <c r="B14" s="3" t="s">
        <v>21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298155898</v>
      </c>
      <c r="K14" s="116">
        <v>298155898</v>
      </c>
      <c r="L14" s="116">
        <v>298155898</v>
      </c>
      <c r="M14" s="116">
        <v>298155898</v>
      </c>
      <c r="N14" s="133">
        <f t="shared" si="2"/>
        <v>0.34511283163562845</v>
      </c>
      <c r="O14" s="141">
        <f t="shared" si="3"/>
        <v>0.34511283163562845</v>
      </c>
    </row>
    <row r="15" spans="1:15" x14ac:dyDescent="0.3">
      <c r="A15" s="39" t="s">
        <v>22</v>
      </c>
      <c r="B15" s="3" t="s">
        <v>23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7988368</v>
      </c>
      <c r="K15" s="116">
        <v>7988368</v>
      </c>
      <c r="L15" s="116">
        <v>7988368</v>
      </c>
      <c r="M15" s="116">
        <v>7988368</v>
      </c>
      <c r="N15" s="133">
        <f t="shared" si="2"/>
        <v>0.43041622316387151</v>
      </c>
      <c r="O15" s="141">
        <f t="shared" si="3"/>
        <v>0.43041622316387151</v>
      </c>
    </row>
    <row r="16" spans="1:15" x14ac:dyDescent="0.3">
      <c r="A16" s="39" t="s">
        <v>24</v>
      </c>
      <c r="B16" s="3" t="s">
        <v>25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16117405</v>
      </c>
      <c r="K16" s="116">
        <v>16117405</v>
      </c>
      <c r="L16" s="116">
        <v>16117405</v>
      </c>
      <c r="M16" s="116">
        <v>16117405</v>
      </c>
      <c r="N16" s="133">
        <f t="shared" si="2"/>
        <v>2.8931381467023103E-2</v>
      </c>
      <c r="O16" s="141">
        <f t="shared" si="3"/>
        <v>2.8931381467023103E-2</v>
      </c>
    </row>
    <row r="17" spans="1:15" x14ac:dyDescent="0.3">
      <c r="A17" s="39" t="s">
        <v>26</v>
      </c>
      <c r="B17" s="3" t="s">
        <v>27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181496533</v>
      </c>
      <c r="K17" s="116">
        <v>178273487</v>
      </c>
      <c r="L17" s="116">
        <v>178273487</v>
      </c>
      <c r="M17" s="116">
        <v>178273487</v>
      </c>
      <c r="N17" s="133">
        <f t="shared" si="2"/>
        <v>0.50325548326940384</v>
      </c>
      <c r="O17" s="141">
        <f t="shared" si="3"/>
        <v>0.49431858764104758</v>
      </c>
    </row>
    <row r="18" spans="1:15" x14ac:dyDescent="0.3">
      <c r="A18" s="39" t="s">
        <v>28</v>
      </c>
      <c r="B18" s="3" t="s">
        <v>29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20900819</v>
      </c>
      <c r="K18" s="116">
        <v>20900819</v>
      </c>
      <c r="L18" s="116">
        <v>20900819</v>
      </c>
      <c r="M18" s="116">
        <v>20900819</v>
      </c>
      <c r="N18" s="133">
        <f t="shared" si="2"/>
        <v>0.24830455915045152</v>
      </c>
      <c r="O18" s="141">
        <f t="shared" si="3"/>
        <v>0.24830455915045152</v>
      </c>
    </row>
    <row r="19" spans="1:15" x14ac:dyDescent="0.3">
      <c r="A19" s="39" t="s">
        <v>30</v>
      </c>
      <c r="B19" s="3" t="s">
        <v>31</v>
      </c>
      <c r="C19" s="59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693429</v>
      </c>
      <c r="K19" s="116">
        <v>693429</v>
      </c>
      <c r="L19" s="116">
        <v>693429</v>
      </c>
      <c r="M19" s="116">
        <v>693429</v>
      </c>
      <c r="N19" s="133">
        <f t="shared" si="2"/>
        <v>6.7008161045893383E-4</v>
      </c>
      <c r="O19" s="141">
        <f t="shared" si="3"/>
        <v>6.7008161045893383E-4</v>
      </c>
    </row>
    <row r="20" spans="1:15" x14ac:dyDescent="0.3">
      <c r="A20" s="39" t="s">
        <v>32</v>
      </c>
      <c r="B20" s="3" t="s">
        <v>33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222902768</v>
      </c>
      <c r="K20" s="116">
        <v>222902768</v>
      </c>
      <c r="L20" s="116">
        <v>222902768</v>
      </c>
      <c r="M20" s="116">
        <v>222902768</v>
      </c>
      <c r="N20" s="133">
        <f t="shared" si="2"/>
        <v>0.39136025156247323</v>
      </c>
      <c r="O20" s="141">
        <f t="shared" si="3"/>
        <v>0.39136025156247323</v>
      </c>
    </row>
    <row r="21" spans="1:15" s="12" customFormat="1" ht="29.25" customHeight="1" x14ac:dyDescent="0.3">
      <c r="A21" s="37" t="s">
        <v>159</v>
      </c>
      <c r="B21" s="26" t="s">
        <v>160</v>
      </c>
      <c r="C21" s="77">
        <f>SUM(C22:C30)</f>
        <v>5031377000</v>
      </c>
      <c r="D21" s="118">
        <f t="shared" ref="D21:M21" si="6">SUM(D22:D30)</f>
        <v>0</v>
      </c>
      <c r="E21" s="118">
        <f t="shared" si="6"/>
        <v>0</v>
      </c>
      <c r="F21" s="118">
        <f t="shared" si="6"/>
        <v>5031377000</v>
      </c>
      <c r="G21" s="118">
        <f t="shared" si="6"/>
        <v>0</v>
      </c>
      <c r="H21" s="118">
        <f t="shared" si="6"/>
        <v>5031377000</v>
      </c>
      <c r="I21" s="118">
        <f t="shared" si="6"/>
        <v>0</v>
      </c>
      <c r="J21" s="118">
        <f t="shared" si="6"/>
        <v>2146473212</v>
      </c>
      <c r="K21" s="118">
        <f t="shared" si="6"/>
        <v>2145473212</v>
      </c>
      <c r="L21" s="118">
        <f t="shared" si="6"/>
        <v>2145473212</v>
      </c>
      <c r="M21" s="118">
        <f t="shared" si="6"/>
        <v>2142231227</v>
      </c>
      <c r="N21" s="143">
        <f t="shared" si="2"/>
        <v>0.42661744727139311</v>
      </c>
      <c r="O21" s="144">
        <f t="shared" si="3"/>
        <v>0.42641869452438169</v>
      </c>
    </row>
    <row r="22" spans="1:15" x14ac:dyDescent="0.3">
      <c r="A22" s="39" t="s">
        <v>34</v>
      </c>
      <c r="B22" s="3" t="s">
        <v>35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664235078</v>
      </c>
      <c r="K22" s="116">
        <v>664235078</v>
      </c>
      <c r="L22" s="116">
        <v>664235078</v>
      </c>
      <c r="M22" s="116">
        <v>663665836</v>
      </c>
      <c r="N22" s="133">
        <f t="shared" si="2"/>
        <v>0.43945364889423039</v>
      </c>
      <c r="O22" s="141">
        <f t="shared" si="3"/>
        <v>0.43945364889423039</v>
      </c>
    </row>
    <row r="23" spans="1:15" x14ac:dyDescent="0.3">
      <c r="A23" s="39" t="s">
        <v>36</v>
      </c>
      <c r="B23" s="3" t="s">
        <v>37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463094695</v>
      </c>
      <c r="K23" s="116">
        <v>463094695</v>
      </c>
      <c r="L23" s="116">
        <v>463094695</v>
      </c>
      <c r="M23" s="116">
        <v>462691552</v>
      </c>
      <c r="N23" s="133">
        <f t="shared" si="2"/>
        <v>0.42988212337482018</v>
      </c>
      <c r="O23" s="141">
        <f t="shared" si="3"/>
        <v>0.42988212337482018</v>
      </c>
    </row>
    <row r="24" spans="1:15" x14ac:dyDescent="0.3">
      <c r="A24" s="39" t="s">
        <v>38</v>
      </c>
      <c r="B24" s="3" t="s">
        <v>39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511585539</v>
      </c>
      <c r="K24" s="116">
        <v>510585539</v>
      </c>
      <c r="L24" s="116">
        <v>510585539</v>
      </c>
      <c r="M24" s="116">
        <v>510585539</v>
      </c>
      <c r="N24" s="133">
        <f t="shared" si="2"/>
        <v>0.42692672721511105</v>
      </c>
      <c r="O24" s="141">
        <f t="shared" si="3"/>
        <v>0.42609221041455869</v>
      </c>
    </row>
    <row r="25" spans="1:15" x14ac:dyDescent="0.3">
      <c r="A25" s="39" t="s">
        <v>40</v>
      </c>
      <c r="B25" s="3" t="s">
        <v>41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212689000</v>
      </c>
      <c r="K25" s="116">
        <v>212689000</v>
      </c>
      <c r="L25" s="116">
        <v>212689000</v>
      </c>
      <c r="M25" s="116">
        <v>211691300</v>
      </c>
      <c r="N25" s="133">
        <f t="shared" si="2"/>
        <v>0.41068676360243184</v>
      </c>
      <c r="O25" s="141">
        <f t="shared" si="3"/>
        <v>0.41068676360243184</v>
      </c>
    </row>
    <row r="26" spans="1:15" x14ac:dyDescent="0.3">
      <c r="A26" s="39" t="s">
        <v>42</v>
      </c>
      <c r="B26" s="3" t="s">
        <v>43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28918800</v>
      </c>
      <c r="K26" s="116">
        <v>28918800</v>
      </c>
      <c r="L26" s="116">
        <v>28918800</v>
      </c>
      <c r="M26" s="116">
        <v>28894000</v>
      </c>
      <c r="N26" s="133">
        <f t="shared" si="2"/>
        <v>0.39098745179700056</v>
      </c>
      <c r="O26" s="141">
        <f t="shared" si="3"/>
        <v>0.39098745179700056</v>
      </c>
    </row>
    <row r="27" spans="1:15" x14ac:dyDescent="0.3">
      <c r="A27" s="39" t="s">
        <v>44</v>
      </c>
      <c r="B27" s="3" t="s">
        <v>45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159523400</v>
      </c>
      <c r="K27" s="116">
        <v>159523400</v>
      </c>
      <c r="L27" s="116">
        <v>159523400</v>
      </c>
      <c r="M27" s="116">
        <v>158775100</v>
      </c>
      <c r="N27" s="133">
        <f t="shared" si="2"/>
        <v>0.41052486423045476</v>
      </c>
      <c r="O27" s="141">
        <f t="shared" si="3"/>
        <v>0.41052486423045476</v>
      </c>
    </row>
    <row r="28" spans="1:15" x14ac:dyDescent="0.3">
      <c r="A28" s="39" t="s">
        <v>46</v>
      </c>
      <c r="B28" s="3" t="s">
        <v>47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26617500</v>
      </c>
      <c r="K28" s="116">
        <v>26617500</v>
      </c>
      <c r="L28" s="116">
        <v>26617500</v>
      </c>
      <c r="M28" s="116">
        <v>26492800</v>
      </c>
      <c r="N28" s="133">
        <f t="shared" si="2"/>
        <v>0.38845860195912729</v>
      </c>
      <c r="O28" s="141">
        <f t="shared" si="3"/>
        <v>0.38845860195912729</v>
      </c>
    </row>
    <row r="29" spans="1:15" x14ac:dyDescent="0.3">
      <c r="A29" s="39" t="s">
        <v>48</v>
      </c>
      <c r="B29" s="3" t="s">
        <v>49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26617500</v>
      </c>
      <c r="K29" s="116">
        <v>26617500</v>
      </c>
      <c r="L29" s="116">
        <v>26617500</v>
      </c>
      <c r="M29" s="116">
        <v>26492800</v>
      </c>
      <c r="N29" s="133">
        <f t="shared" si="2"/>
        <v>0.40333900904723452</v>
      </c>
      <c r="O29" s="141">
        <f t="shared" si="3"/>
        <v>0.40333900904723452</v>
      </c>
    </row>
    <row r="30" spans="1:15" x14ac:dyDescent="0.3">
      <c r="A30" s="39" t="s">
        <v>50</v>
      </c>
      <c r="B30" s="3" t="s">
        <v>51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53191700</v>
      </c>
      <c r="K30" s="116">
        <v>53191700</v>
      </c>
      <c r="L30" s="116">
        <v>53191700</v>
      </c>
      <c r="M30" s="116">
        <v>52942300</v>
      </c>
      <c r="N30" s="133">
        <f t="shared" si="2"/>
        <v>0.41116056474882434</v>
      </c>
      <c r="O30" s="141">
        <f t="shared" si="3"/>
        <v>0.41116056474882434</v>
      </c>
    </row>
    <row r="31" spans="1:15" s="12" customFormat="1" ht="39" x14ac:dyDescent="0.3">
      <c r="A31" s="36" t="s">
        <v>161</v>
      </c>
      <c r="B31" s="15" t="s">
        <v>162</v>
      </c>
      <c r="C31" s="78">
        <f>SUM(C32:C36)</f>
        <v>1274061000</v>
      </c>
      <c r="D31" s="118">
        <f t="shared" ref="D31:M31" si="7">SUM(D32:D36)</f>
        <v>0</v>
      </c>
      <c r="E31" s="118">
        <f t="shared" si="7"/>
        <v>0</v>
      </c>
      <c r="F31" s="118">
        <f t="shared" si="7"/>
        <v>1274061000</v>
      </c>
      <c r="G31" s="118">
        <f t="shared" si="7"/>
        <v>0</v>
      </c>
      <c r="H31" s="118">
        <f t="shared" si="7"/>
        <v>1274061000</v>
      </c>
      <c r="I31" s="118">
        <f t="shared" si="7"/>
        <v>0</v>
      </c>
      <c r="J31" s="118">
        <f t="shared" si="7"/>
        <v>554158125</v>
      </c>
      <c r="K31" s="118">
        <f t="shared" si="7"/>
        <v>553861342</v>
      </c>
      <c r="L31" s="118">
        <f t="shared" si="7"/>
        <v>553861342</v>
      </c>
      <c r="M31" s="118">
        <f t="shared" si="7"/>
        <v>553861342</v>
      </c>
      <c r="N31" s="143">
        <f t="shared" si="2"/>
        <v>0.43495415447141073</v>
      </c>
      <c r="O31" s="144">
        <f t="shared" si="3"/>
        <v>0.43472121193569224</v>
      </c>
    </row>
    <row r="32" spans="1:15" x14ac:dyDescent="0.3">
      <c r="A32" s="39" t="s">
        <v>52</v>
      </c>
      <c r="B32" s="3" t="s">
        <v>53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260920086</v>
      </c>
      <c r="K32" s="116">
        <v>260623303</v>
      </c>
      <c r="L32" s="116">
        <v>260623303</v>
      </c>
      <c r="M32" s="116">
        <v>260623303</v>
      </c>
      <c r="N32" s="133">
        <f t="shared" si="2"/>
        <v>0.38692760160616185</v>
      </c>
      <c r="O32" s="141">
        <f t="shared" si="3"/>
        <v>0.38648749162402934</v>
      </c>
    </row>
    <row r="33" spans="1:15" x14ac:dyDescent="0.3">
      <c r="A33" s="39" t="s">
        <v>54</v>
      </c>
      <c r="B33" s="3" t="s">
        <v>55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74321739</v>
      </c>
      <c r="K33" s="116">
        <v>74321739</v>
      </c>
      <c r="L33" s="116">
        <v>74321739</v>
      </c>
      <c r="M33" s="116">
        <v>74321739</v>
      </c>
      <c r="N33" s="133">
        <f t="shared" si="2"/>
        <v>0.54938022866884728</v>
      </c>
      <c r="O33" s="141">
        <f t="shared" si="3"/>
        <v>0.54938022866884728</v>
      </c>
    </row>
    <row r="34" spans="1:15" x14ac:dyDescent="0.3">
      <c r="A34" s="39" t="s">
        <v>56</v>
      </c>
      <c r="B34" s="3" t="s">
        <v>57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25696443</v>
      </c>
      <c r="K34" s="116">
        <v>25696443</v>
      </c>
      <c r="L34" s="116">
        <v>25696443</v>
      </c>
      <c r="M34" s="116">
        <v>25696443</v>
      </c>
      <c r="N34" s="133">
        <f t="shared" si="2"/>
        <v>0.41677322075806267</v>
      </c>
      <c r="O34" s="141">
        <f t="shared" si="3"/>
        <v>0.41677322075806267</v>
      </c>
    </row>
    <row r="35" spans="1:15" x14ac:dyDescent="0.3">
      <c r="A35" s="39" t="s">
        <v>58</v>
      </c>
      <c r="B35" s="3" t="s">
        <v>59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139051063</v>
      </c>
      <c r="K35" s="116">
        <v>139051063</v>
      </c>
      <c r="L35" s="116">
        <v>139051063</v>
      </c>
      <c r="M35" s="116">
        <v>139051063</v>
      </c>
      <c r="N35" s="133">
        <f t="shared" si="2"/>
        <v>0.4738511428852899</v>
      </c>
      <c r="O35" s="141">
        <f t="shared" si="3"/>
        <v>0.4738511428852899</v>
      </c>
    </row>
    <row r="36" spans="1:15" x14ac:dyDescent="0.3">
      <c r="A36" s="39" t="s">
        <v>60</v>
      </c>
      <c r="B36" s="3" t="s">
        <v>61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54168794</v>
      </c>
      <c r="K36" s="116">
        <v>54168794</v>
      </c>
      <c r="L36" s="116">
        <v>54168794</v>
      </c>
      <c r="M36" s="116">
        <v>54168794</v>
      </c>
      <c r="N36" s="133">
        <f t="shared" si="2"/>
        <v>0.49543721615706393</v>
      </c>
      <c r="O36" s="141">
        <f t="shared" si="3"/>
        <v>0.49543721615706393</v>
      </c>
    </row>
    <row r="37" spans="1:15" s="12" customFormat="1" ht="39.5" thickBot="1" x14ac:dyDescent="0.35">
      <c r="A37" s="16" t="s">
        <v>163</v>
      </c>
      <c r="B37" s="17" t="s">
        <v>164</v>
      </c>
      <c r="C37" s="79">
        <v>2123437000</v>
      </c>
      <c r="D37" s="121"/>
      <c r="E37" s="121"/>
      <c r="F37" s="121">
        <v>2123437000</v>
      </c>
      <c r="G37" s="121">
        <v>2123437000</v>
      </c>
      <c r="H37" s="121"/>
      <c r="I37" s="121"/>
      <c r="J37" s="121"/>
      <c r="K37" s="121"/>
      <c r="L37" s="121"/>
      <c r="M37" s="121"/>
      <c r="N37" s="143">
        <f t="shared" si="2"/>
        <v>0</v>
      </c>
      <c r="O37" s="144">
        <f t="shared" si="3"/>
        <v>0</v>
      </c>
    </row>
    <row r="38" spans="1:15" s="12" customFormat="1" ht="27.75" customHeight="1" thickTop="1" thickBot="1" x14ac:dyDescent="0.35">
      <c r="A38" s="164" t="s">
        <v>165</v>
      </c>
      <c r="B38" s="165"/>
      <c r="C38" s="53">
        <f>+C39+C48</f>
        <v>13015709000</v>
      </c>
      <c r="D38" s="126">
        <f t="shared" ref="D38:M38" si="8">+D39+D47</f>
        <v>971413988</v>
      </c>
      <c r="E38" s="126">
        <f t="shared" si="8"/>
        <v>971413988</v>
      </c>
      <c r="F38" s="126">
        <f t="shared" si="8"/>
        <v>13015709000</v>
      </c>
      <c r="G38" s="126">
        <f t="shared" si="8"/>
        <v>0</v>
      </c>
      <c r="H38" s="126">
        <f t="shared" si="8"/>
        <v>11901400201.959999</v>
      </c>
      <c r="I38" s="126">
        <f t="shared" si="8"/>
        <v>1114308798.04</v>
      </c>
      <c r="J38" s="126">
        <f t="shared" si="8"/>
        <v>10939108177.860001</v>
      </c>
      <c r="K38" s="126">
        <f t="shared" si="8"/>
        <v>3860591647.3499994</v>
      </c>
      <c r="L38" s="126">
        <f t="shared" si="8"/>
        <v>3860591647.3499994</v>
      </c>
      <c r="M38" s="126">
        <f t="shared" si="8"/>
        <v>3860591647.3499994</v>
      </c>
      <c r="N38" s="145">
        <f t="shared" si="2"/>
        <v>0.84045426782820676</v>
      </c>
      <c r="O38" s="146">
        <f t="shared" si="3"/>
        <v>0.29661016909259413</v>
      </c>
    </row>
    <row r="39" spans="1:15" s="12" customFormat="1" ht="26.5" thickTop="1" x14ac:dyDescent="0.3">
      <c r="A39" s="34" t="s">
        <v>166</v>
      </c>
      <c r="B39" s="18" t="s">
        <v>167</v>
      </c>
      <c r="C39" s="80">
        <f>+C40</f>
        <v>231295018</v>
      </c>
      <c r="D39" s="129">
        <f t="shared" ref="D39:M39" si="9">+D40</f>
        <v>52722920</v>
      </c>
      <c r="E39" s="129">
        <f t="shared" si="9"/>
        <v>5000000</v>
      </c>
      <c r="F39" s="129">
        <f t="shared" si="9"/>
        <v>252017938</v>
      </c>
      <c r="G39" s="129">
        <f t="shared" si="9"/>
        <v>0</v>
      </c>
      <c r="H39" s="129">
        <f t="shared" si="9"/>
        <v>198892118</v>
      </c>
      <c r="I39" s="129">
        <f t="shared" si="9"/>
        <v>53125820</v>
      </c>
      <c r="J39" s="129">
        <f t="shared" si="9"/>
        <v>46118718</v>
      </c>
      <c r="K39" s="129">
        <f t="shared" si="9"/>
        <v>12920420.18</v>
      </c>
      <c r="L39" s="129">
        <f t="shared" si="9"/>
        <v>12920420.18</v>
      </c>
      <c r="M39" s="129">
        <f t="shared" si="9"/>
        <v>12920420.18</v>
      </c>
      <c r="N39" s="143">
        <f t="shared" si="2"/>
        <v>0.18299775946901051</v>
      </c>
      <c r="O39" s="144">
        <f t="shared" si="3"/>
        <v>5.126785927436641E-2</v>
      </c>
    </row>
    <row r="40" spans="1:15" s="12" customFormat="1" ht="27.75" customHeight="1" x14ac:dyDescent="0.3">
      <c r="A40" s="34" t="s">
        <v>168</v>
      </c>
      <c r="B40" s="18" t="s">
        <v>169</v>
      </c>
      <c r="C40" s="78">
        <f>SUM(C41:C47)</f>
        <v>231295018</v>
      </c>
      <c r="D40" s="118">
        <f t="shared" ref="D40:M40" si="10">SUM(D41:D46)</f>
        <v>52722920</v>
      </c>
      <c r="E40" s="118">
        <f t="shared" si="10"/>
        <v>5000000</v>
      </c>
      <c r="F40" s="118">
        <f t="shared" si="10"/>
        <v>252017938</v>
      </c>
      <c r="G40" s="118">
        <f t="shared" si="10"/>
        <v>0</v>
      </c>
      <c r="H40" s="118">
        <f t="shared" si="10"/>
        <v>198892118</v>
      </c>
      <c r="I40" s="118">
        <f t="shared" si="10"/>
        <v>53125820</v>
      </c>
      <c r="J40" s="118">
        <f t="shared" si="10"/>
        <v>46118718</v>
      </c>
      <c r="K40" s="118">
        <f t="shared" si="10"/>
        <v>12920420.18</v>
      </c>
      <c r="L40" s="118">
        <f t="shared" si="10"/>
        <v>12920420.18</v>
      </c>
      <c r="M40" s="118">
        <f t="shared" si="10"/>
        <v>12920420.18</v>
      </c>
      <c r="N40" s="143">
        <f t="shared" si="2"/>
        <v>0.18299775946901051</v>
      </c>
      <c r="O40" s="144">
        <f t="shared" si="3"/>
        <v>5.126785927436641E-2</v>
      </c>
    </row>
    <row r="41" spans="1:15" x14ac:dyDescent="0.3">
      <c r="A41" s="39" t="s">
        <v>62</v>
      </c>
      <c r="B41" s="3" t="s">
        <v>63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33">
        <f t="shared" si="2"/>
        <v>0</v>
      </c>
      <c r="O41" s="141">
        <f t="shared" si="3"/>
        <v>0</v>
      </c>
    </row>
    <row r="42" spans="1:15" x14ac:dyDescent="0.3">
      <c r="A42" s="39" t="s">
        <v>64</v>
      </c>
      <c r="B42" s="3" t="s">
        <v>65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3123700</v>
      </c>
      <c r="I42" s="116">
        <v>2176300</v>
      </c>
      <c r="J42" s="116">
        <v>3123700</v>
      </c>
      <c r="K42" s="116">
        <v>3123700</v>
      </c>
      <c r="L42" s="116">
        <v>3123700</v>
      </c>
      <c r="M42" s="116">
        <v>3123700</v>
      </c>
      <c r="N42" s="133">
        <f t="shared" si="2"/>
        <v>0.58937735849056605</v>
      </c>
      <c r="O42" s="141">
        <f t="shared" si="3"/>
        <v>0.58937735849056605</v>
      </c>
    </row>
    <row r="43" spans="1:15" x14ac:dyDescent="0.3">
      <c r="A43" s="39" t="s">
        <v>66</v>
      </c>
      <c r="B43" s="3" t="s">
        <v>67</v>
      </c>
      <c r="C43" s="59">
        <v>30000000</v>
      </c>
      <c r="D43" s="116">
        <v>6722920</v>
      </c>
      <c r="E43" s="116">
        <v>0</v>
      </c>
      <c r="F43" s="116">
        <v>36722920</v>
      </c>
      <c r="G43" s="116">
        <v>0</v>
      </c>
      <c r="H43" s="116">
        <v>35773400</v>
      </c>
      <c r="I43" s="116">
        <v>949520</v>
      </c>
      <c r="J43" s="116">
        <v>0</v>
      </c>
      <c r="K43" s="116">
        <v>0</v>
      </c>
      <c r="L43" s="116">
        <v>0</v>
      </c>
      <c r="M43" s="116">
        <v>0</v>
      </c>
      <c r="N43" s="133">
        <f t="shared" si="2"/>
        <v>0</v>
      </c>
      <c r="O43" s="141">
        <f t="shared" si="3"/>
        <v>0</v>
      </c>
    </row>
    <row r="44" spans="1:15" x14ac:dyDescent="0.3">
      <c r="A44" s="39" t="s">
        <v>68</v>
      </c>
      <c r="B44" s="3" t="s">
        <v>69</v>
      </c>
      <c r="C44" s="59">
        <v>50000000</v>
      </c>
      <c r="D44" s="116">
        <v>0</v>
      </c>
      <c r="E44" s="116">
        <v>0</v>
      </c>
      <c r="F44" s="116">
        <v>50000000</v>
      </c>
      <c r="G44" s="116">
        <v>0</v>
      </c>
      <c r="H44" s="116">
        <v>0</v>
      </c>
      <c r="I44" s="116">
        <v>50000000</v>
      </c>
      <c r="J44" s="116">
        <v>0</v>
      </c>
      <c r="K44" s="116">
        <v>0</v>
      </c>
      <c r="L44" s="116">
        <v>0</v>
      </c>
      <c r="M44" s="116">
        <v>0</v>
      </c>
      <c r="N44" s="133">
        <f t="shared" si="2"/>
        <v>0</v>
      </c>
      <c r="O44" s="141">
        <f t="shared" si="3"/>
        <v>0</v>
      </c>
    </row>
    <row r="45" spans="1:15" x14ac:dyDescent="0.3">
      <c r="A45" s="39" t="s">
        <v>70</v>
      </c>
      <c r="B45" s="3" t="s">
        <v>71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9796720.1799999997</v>
      </c>
      <c r="L45" s="116">
        <v>9796720.1799999997</v>
      </c>
      <c r="M45" s="116">
        <v>9796720.1799999997</v>
      </c>
      <c r="N45" s="133">
        <f t="shared" si="2"/>
        <v>1</v>
      </c>
      <c r="O45" s="141">
        <f t="shared" si="3"/>
        <v>0.22785710149022381</v>
      </c>
    </row>
    <row r="46" spans="1:15" x14ac:dyDescent="0.3">
      <c r="A46" s="39" t="s">
        <v>72</v>
      </c>
      <c r="B46" s="3" t="s">
        <v>73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33">
        <f t="shared" si="2"/>
        <v>0</v>
      </c>
      <c r="O46" s="141">
        <f t="shared" si="3"/>
        <v>0</v>
      </c>
    </row>
    <row r="47" spans="1:15" s="12" customFormat="1" ht="19.5" customHeight="1" x14ac:dyDescent="0.3">
      <c r="A47" s="41" t="s">
        <v>182</v>
      </c>
      <c r="B47" s="5" t="s">
        <v>181</v>
      </c>
      <c r="C47" s="59">
        <v>27000000</v>
      </c>
      <c r="D47" s="118">
        <f t="shared" ref="D47:M47" si="11">+D48</f>
        <v>918691068</v>
      </c>
      <c r="E47" s="118">
        <f t="shared" si="11"/>
        <v>966413988</v>
      </c>
      <c r="F47" s="118">
        <f t="shared" si="11"/>
        <v>12763691062</v>
      </c>
      <c r="G47" s="118">
        <f t="shared" si="11"/>
        <v>0</v>
      </c>
      <c r="H47" s="118">
        <f t="shared" si="11"/>
        <v>11702508083.959999</v>
      </c>
      <c r="I47" s="118">
        <f t="shared" si="11"/>
        <v>1061182978.04</v>
      </c>
      <c r="J47" s="118">
        <f t="shared" si="11"/>
        <v>10892989459.860001</v>
      </c>
      <c r="K47" s="118">
        <f t="shared" si="11"/>
        <v>3847671227.1699996</v>
      </c>
      <c r="L47" s="118">
        <f t="shared" si="11"/>
        <v>3847671227.1699996</v>
      </c>
      <c r="M47" s="118">
        <f t="shared" si="11"/>
        <v>3847671227.1699996</v>
      </c>
      <c r="N47" s="143">
        <f t="shared" si="2"/>
        <v>0.85343568776045953</v>
      </c>
      <c r="O47" s="144">
        <f t="shared" si="3"/>
        <v>0.30145443104818387</v>
      </c>
    </row>
    <row r="48" spans="1:15" s="12" customFormat="1" ht="24.75" customHeight="1" x14ac:dyDescent="0.3">
      <c r="A48" s="19" t="s">
        <v>170</v>
      </c>
      <c r="B48" s="20" t="s">
        <v>171</v>
      </c>
      <c r="C48" s="78">
        <f>+C49</f>
        <v>12784413982</v>
      </c>
      <c r="D48" s="118">
        <f t="shared" ref="D48:M48" si="12">SUM(D49:D65)</f>
        <v>918691068</v>
      </c>
      <c r="E48" s="118">
        <f t="shared" si="12"/>
        <v>966413988</v>
      </c>
      <c r="F48" s="118">
        <f t="shared" si="12"/>
        <v>12763691062</v>
      </c>
      <c r="G48" s="118">
        <f t="shared" si="12"/>
        <v>0</v>
      </c>
      <c r="H48" s="118">
        <f t="shared" si="12"/>
        <v>11702508083.959999</v>
      </c>
      <c r="I48" s="118">
        <f t="shared" si="12"/>
        <v>1061182978.04</v>
      </c>
      <c r="J48" s="118">
        <f t="shared" si="12"/>
        <v>10892989459.860001</v>
      </c>
      <c r="K48" s="118">
        <f t="shared" si="12"/>
        <v>3847671227.1699996</v>
      </c>
      <c r="L48" s="118">
        <f t="shared" si="12"/>
        <v>3847671227.1699996</v>
      </c>
      <c r="M48" s="118">
        <f t="shared" si="12"/>
        <v>3847671227.1699996</v>
      </c>
      <c r="N48" s="143">
        <f t="shared" si="2"/>
        <v>0.85343568776045953</v>
      </c>
      <c r="O48" s="144">
        <f t="shared" si="3"/>
        <v>0.30145443104818387</v>
      </c>
    </row>
    <row r="49" spans="1:15" x14ac:dyDescent="0.3">
      <c r="A49" s="39" t="s">
        <v>74</v>
      </c>
      <c r="B49" s="3" t="s">
        <v>75</v>
      </c>
      <c r="C49" s="78">
        <f>SUM(C50:C65)</f>
        <v>12784413982</v>
      </c>
      <c r="D49" s="116">
        <v>0</v>
      </c>
      <c r="E49" s="116">
        <v>0</v>
      </c>
      <c r="F49" s="116">
        <v>27000000</v>
      </c>
      <c r="G49" s="116">
        <v>0</v>
      </c>
      <c r="H49" s="116">
        <v>10000000</v>
      </c>
      <c r="I49" s="116">
        <v>17000000</v>
      </c>
      <c r="J49" s="116">
        <v>0</v>
      </c>
      <c r="K49" s="116">
        <v>0</v>
      </c>
      <c r="L49" s="116">
        <v>0</v>
      </c>
      <c r="M49" s="116">
        <v>0</v>
      </c>
      <c r="N49" s="133">
        <f t="shared" si="2"/>
        <v>0</v>
      </c>
      <c r="O49" s="141">
        <f t="shared" si="3"/>
        <v>0</v>
      </c>
    </row>
    <row r="50" spans="1:15" x14ac:dyDescent="0.3">
      <c r="A50" s="39" t="s">
        <v>76</v>
      </c>
      <c r="B50" s="3" t="s">
        <v>77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2908601</v>
      </c>
      <c r="K50" s="116">
        <v>2908601</v>
      </c>
      <c r="L50" s="116">
        <v>2908601</v>
      </c>
      <c r="M50" s="116">
        <v>2908601</v>
      </c>
      <c r="N50" s="133">
        <f t="shared" si="2"/>
        <v>0.29086010000000001</v>
      </c>
      <c r="O50" s="141">
        <f t="shared" si="3"/>
        <v>0.29086010000000001</v>
      </c>
    </row>
    <row r="51" spans="1:15" x14ac:dyDescent="0.3">
      <c r="A51" s="39" t="s">
        <v>78</v>
      </c>
      <c r="B51" s="3" t="s">
        <v>79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471096123.5</v>
      </c>
      <c r="L51" s="116">
        <v>471096123.5</v>
      </c>
      <c r="M51" s="116">
        <v>471096123.5</v>
      </c>
      <c r="N51" s="133">
        <f t="shared" si="2"/>
        <v>1</v>
      </c>
      <c r="O51" s="141">
        <f t="shared" si="3"/>
        <v>0.28007393935554448</v>
      </c>
    </row>
    <row r="52" spans="1:15" x14ac:dyDescent="0.3">
      <c r="A52" s="39" t="s">
        <v>80</v>
      </c>
      <c r="B52" s="3" t="s">
        <v>81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8620620</v>
      </c>
      <c r="L52" s="116">
        <v>8620620</v>
      </c>
      <c r="M52" s="116">
        <v>8620620</v>
      </c>
      <c r="N52" s="133">
        <f t="shared" si="2"/>
        <v>1</v>
      </c>
      <c r="O52" s="141">
        <f t="shared" si="3"/>
        <v>0.520882124756194</v>
      </c>
    </row>
    <row r="53" spans="1:15" x14ac:dyDescent="0.3">
      <c r="A53" s="39" t="s">
        <v>82</v>
      </c>
      <c r="B53" s="3" t="s">
        <v>83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61835320</v>
      </c>
      <c r="K53" s="116">
        <v>61835320</v>
      </c>
      <c r="L53" s="116">
        <v>61835320</v>
      </c>
      <c r="M53" s="116">
        <v>61835320</v>
      </c>
      <c r="N53" s="133">
        <f t="shared" si="2"/>
        <v>0.52941198630136987</v>
      </c>
      <c r="O53" s="141">
        <f t="shared" si="3"/>
        <v>0.52941198630136987</v>
      </c>
    </row>
    <row r="54" spans="1:15" x14ac:dyDescent="0.3">
      <c r="A54" s="39" t="s">
        <v>84</v>
      </c>
      <c r="B54" s="3" t="s">
        <v>85</v>
      </c>
      <c r="C54" s="59">
        <v>317000000</v>
      </c>
      <c r="D54" s="116">
        <v>209015534</v>
      </c>
      <c r="E54" s="116">
        <v>241015534</v>
      </c>
      <c r="F54" s="116">
        <v>285000000</v>
      </c>
      <c r="G54" s="116">
        <v>0</v>
      </c>
      <c r="H54" s="116">
        <v>0</v>
      </c>
      <c r="I54" s="116">
        <v>285000000</v>
      </c>
      <c r="J54" s="116">
        <v>0</v>
      </c>
      <c r="K54" s="116">
        <v>0</v>
      </c>
      <c r="L54" s="116">
        <v>0</v>
      </c>
      <c r="M54" s="116">
        <v>0</v>
      </c>
      <c r="N54" s="133">
        <f t="shared" si="2"/>
        <v>0</v>
      </c>
      <c r="O54" s="141">
        <f t="shared" si="3"/>
        <v>0</v>
      </c>
    </row>
    <row r="55" spans="1:15" x14ac:dyDescent="0.3">
      <c r="A55" s="39" t="s">
        <v>86</v>
      </c>
      <c r="B55" s="3" t="s">
        <v>87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1834284859.98</v>
      </c>
      <c r="L55" s="116">
        <v>1834284859.98</v>
      </c>
      <c r="M55" s="116">
        <v>1834284859.98</v>
      </c>
      <c r="N55" s="133">
        <f t="shared" si="2"/>
        <v>1</v>
      </c>
      <c r="O55" s="141">
        <f t="shared" si="3"/>
        <v>0.41519062451514316</v>
      </c>
    </row>
    <row r="56" spans="1:15" x14ac:dyDescent="0.3">
      <c r="A56" s="39" t="s">
        <v>88</v>
      </c>
      <c r="B56" s="3" t="s">
        <v>89</v>
      </c>
      <c r="C56" s="59">
        <v>1350000000</v>
      </c>
      <c r="D56" s="116">
        <v>450100000</v>
      </c>
      <c r="E56" s="116">
        <v>13500000</v>
      </c>
      <c r="F56" s="116">
        <v>1786600000</v>
      </c>
      <c r="G56" s="116">
        <v>0</v>
      </c>
      <c r="H56" s="116">
        <v>1773364399</v>
      </c>
      <c r="I56" s="116">
        <v>13235601</v>
      </c>
      <c r="J56" s="116">
        <v>1631324399</v>
      </c>
      <c r="K56" s="116">
        <v>771030064</v>
      </c>
      <c r="L56" s="116">
        <v>771030064</v>
      </c>
      <c r="M56" s="116">
        <v>771030064</v>
      </c>
      <c r="N56" s="133">
        <f t="shared" si="2"/>
        <v>0.91308877140938094</v>
      </c>
      <c r="O56" s="141">
        <f t="shared" si="3"/>
        <v>0.43156278070077242</v>
      </c>
    </row>
    <row r="57" spans="1:15" x14ac:dyDescent="0.3">
      <c r="A57" s="39" t="s">
        <v>90</v>
      </c>
      <c r="B57" s="3" t="s">
        <v>91</v>
      </c>
      <c r="C57" s="59">
        <v>1296143803</v>
      </c>
      <c r="D57" s="116">
        <v>234515534</v>
      </c>
      <c r="E57" s="116">
        <v>705175534</v>
      </c>
      <c r="F57" s="116">
        <v>825483803</v>
      </c>
      <c r="G57" s="116">
        <v>0</v>
      </c>
      <c r="H57" s="116">
        <v>825306714</v>
      </c>
      <c r="I57" s="116">
        <v>177089</v>
      </c>
      <c r="J57" s="116">
        <v>724370461</v>
      </c>
      <c r="K57" s="116">
        <v>240709049</v>
      </c>
      <c r="L57" s="116">
        <v>240709049</v>
      </c>
      <c r="M57" s="116">
        <v>240709049</v>
      </c>
      <c r="N57" s="133">
        <f t="shared" si="2"/>
        <v>0.87751020476412667</v>
      </c>
      <c r="O57" s="141">
        <f t="shared" si="3"/>
        <v>0.29159754331363907</v>
      </c>
    </row>
    <row r="58" spans="1:15" x14ac:dyDescent="0.3">
      <c r="A58" s="39" t="s">
        <v>92</v>
      </c>
      <c r="B58" s="3" t="s">
        <v>93</v>
      </c>
      <c r="C58" s="59">
        <v>88517002</v>
      </c>
      <c r="D58" s="116">
        <v>20060000</v>
      </c>
      <c r="E58" s="116">
        <v>0</v>
      </c>
      <c r="F58" s="116">
        <v>108577002</v>
      </c>
      <c r="G58" s="116">
        <v>0</v>
      </c>
      <c r="H58" s="116">
        <v>108577002</v>
      </c>
      <c r="I58" s="116">
        <v>0</v>
      </c>
      <c r="J58" s="116">
        <v>39285141.899999999</v>
      </c>
      <c r="K58" s="116">
        <v>29862747.140000001</v>
      </c>
      <c r="L58" s="116">
        <v>29862747.140000001</v>
      </c>
      <c r="M58" s="116">
        <v>29862747.140000001</v>
      </c>
      <c r="N58" s="133">
        <f t="shared" si="2"/>
        <v>0.36181825963476133</v>
      </c>
      <c r="O58" s="141">
        <f t="shared" si="3"/>
        <v>0.27503749956183171</v>
      </c>
    </row>
    <row r="59" spans="1:15" x14ac:dyDescent="0.3">
      <c r="A59" s="39" t="s">
        <v>94</v>
      </c>
      <c r="B59" s="3" t="s">
        <v>95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942601810.96000004</v>
      </c>
      <c r="I59" s="116">
        <v>364772225.04000002</v>
      </c>
      <c r="J59" s="116">
        <v>941049310.96000004</v>
      </c>
      <c r="K59" s="116">
        <v>238585152.88999999</v>
      </c>
      <c r="L59" s="116">
        <v>238585152.88999999</v>
      </c>
      <c r="M59" s="116">
        <v>238585152.88999999</v>
      </c>
      <c r="N59" s="133">
        <f t="shared" si="2"/>
        <v>0.71980113192335116</v>
      </c>
      <c r="O59" s="141">
        <f t="shared" si="3"/>
        <v>0.18249188550505985</v>
      </c>
    </row>
    <row r="60" spans="1:15" x14ac:dyDescent="0.3">
      <c r="A60" s="39" t="s">
        <v>96</v>
      </c>
      <c r="B60" s="3" t="s">
        <v>97</v>
      </c>
      <c r="C60" s="59">
        <v>219330000</v>
      </c>
      <c r="D60" s="116">
        <v>0</v>
      </c>
      <c r="E60" s="116">
        <v>0</v>
      </c>
      <c r="F60" s="116">
        <v>219330000</v>
      </c>
      <c r="G60" s="116">
        <v>0</v>
      </c>
      <c r="H60" s="116">
        <v>43852625</v>
      </c>
      <c r="I60" s="116">
        <v>175477375</v>
      </c>
      <c r="J60" s="116">
        <v>43852625</v>
      </c>
      <c r="K60" s="116">
        <v>8396112.6600000001</v>
      </c>
      <c r="L60" s="116">
        <v>8396112.6600000001</v>
      </c>
      <c r="M60" s="116">
        <v>8396112.6600000001</v>
      </c>
      <c r="N60" s="133">
        <f t="shared" si="2"/>
        <v>0.1999390188300734</v>
      </c>
      <c r="O60" s="141">
        <f t="shared" si="3"/>
        <v>3.8280730679797564E-2</v>
      </c>
    </row>
    <row r="61" spans="1:15" x14ac:dyDescent="0.3">
      <c r="A61" s="39" t="s">
        <v>98</v>
      </c>
      <c r="B61" s="3" t="s">
        <v>99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33">
        <f t="shared" si="2"/>
        <v>1</v>
      </c>
      <c r="O61" s="141">
        <f t="shared" si="3"/>
        <v>0</v>
      </c>
    </row>
    <row r="62" spans="1:15" x14ac:dyDescent="0.3">
      <c r="A62" s="39" t="s">
        <v>100</v>
      </c>
      <c r="B62" s="3" t="s">
        <v>101</v>
      </c>
      <c r="C62" s="59">
        <v>75000000</v>
      </c>
      <c r="D62" s="116">
        <v>5000000</v>
      </c>
      <c r="E62" s="116">
        <v>0</v>
      </c>
      <c r="F62" s="116">
        <v>80000000</v>
      </c>
      <c r="G62" s="116">
        <v>0</v>
      </c>
      <c r="H62" s="116">
        <v>79820000</v>
      </c>
      <c r="I62" s="116">
        <v>180000</v>
      </c>
      <c r="J62" s="116">
        <v>79820000</v>
      </c>
      <c r="K62" s="116">
        <v>0</v>
      </c>
      <c r="L62" s="116">
        <v>0</v>
      </c>
      <c r="M62" s="116">
        <v>0</v>
      </c>
      <c r="N62" s="133">
        <f t="shared" si="2"/>
        <v>0.99775000000000003</v>
      </c>
      <c r="O62" s="141">
        <f t="shared" si="3"/>
        <v>0</v>
      </c>
    </row>
    <row r="63" spans="1:15" x14ac:dyDescent="0.3">
      <c r="A63" s="39" t="s">
        <v>102</v>
      </c>
      <c r="B63" s="3" t="s">
        <v>103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82600</v>
      </c>
      <c r="K63" s="116">
        <v>82600</v>
      </c>
      <c r="L63" s="116">
        <v>82600</v>
      </c>
      <c r="M63" s="116">
        <v>82600</v>
      </c>
      <c r="N63" s="133">
        <f t="shared" si="2"/>
        <v>3.304E-2</v>
      </c>
      <c r="O63" s="141">
        <f t="shared" si="3"/>
        <v>3.304E-2</v>
      </c>
    </row>
    <row r="64" spans="1:15" x14ac:dyDescent="0.3">
      <c r="A64" s="39" t="s">
        <v>104</v>
      </c>
      <c r="B64" s="3" t="s">
        <v>105</v>
      </c>
      <c r="C64" s="59">
        <v>1138500000</v>
      </c>
      <c r="D64" s="116">
        <v>0</v>
      </c>
      <c r="E64" s="116">
        <v>0</v>
      </c>
      <c r="F64" s="116">
        <v>1138500000</v>
      </c>
      <c r="G64" s="116">
        <v>0</v>
      </c>
      <c r="H64" s="116">
        <v>1133159312</v>
      </c>
      <c r="I64" s="116">
        <v>5340688</v>
      </c>
      <c r="J64" s="116">
        <v>1029659312</v>
      </c>
      <c r="K64" s="116">
        <v>0</v>
      </c>
      <c r="L64" s="116">
        <v>0</v>
      </c>
      <c r="M64" s="116">
        <v>0</v>
      </c>
      <c r="N64" s="133">
        <f t="shared" si="2"/>
        <v>0.904399922705314</v>
      </c>
      <c r="O64" s="141">
        <f t="shared" si="3"/>
        <v>0</v>
      </c>
    </row>
    <row r="65" spans="1:15" ht="13.5" thickBot="1" x14ac:dyDescent="0.35">
      <c r="A65" s="42" t="s">
        <v>106</v>
      </c>
      <c r="B65" s="43" t="s">
        <v>107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182275468</v>
      </c>
      <c r="K65" s="125">
        <v>180259977</v>
      </c>
      <c r="L65" s="125">
        <v>180259977</v>
      </c>
      <c r="M65" s="125">
        <v>180259977</v>
      </c>
      <c r="N65" s="133">
        <f t="shared" si="2"/>
        <v>0.2603935257142857</v>
      </c>
      <c r="O65" s="141">
        <f t="shared" si="3"/>
        <v>0.25751425285714286</v>
      </c>
    </row>
    <row r="66" spans="1:15" s="12" customFormat="1" ht="32.25" customHeight="1" thickTop="1" thickBot="1" x14ac:dyDescent="0.35">
      <c r="A66" s="164" t="s">
        <v>172</v>
      </c>
      <c r="B66" s="165"/>
      <c r="C66" s="53">
        <f>SUM(C67:C70)</f>
        <v>10639836000</v>
      </c>
      <c r="D66" s="126">
        <f t="shared" ref="D66:M66" si="13">SUM(D67:D70)</f>
        <v>30000000</v>
      </c>
      <c r="E66" s="126">
        <f t="shared" si="13"/>
        <v>30000000</v>
      </c>
      <c r="F66" s="126">
        <f t="shared" si="13"/>
        <v>10639836000</v>
      </c>
      <c r="G66" s="126">
        <f t="shared" si="13"/>
        <v>10000000000</v>
      </c>
      <c r="H66" s="126">
        <f t="shared" si="13"/>
        <v>126388000</v>
      </c>
      <c r="I66" s="126">
        <f t="shared" si="13"/>
        <v>513448000</v>
      </c>
      <c r="J66" s="126">
        <f t="shared" si="13"/>
        <v>71040208</v>
      </c>
      <c r="K66" s="126">
        <f t="shared" si="13"/>
        <v>70902893</v>
      </c>
      <c r="L66" s="126">
        <f t="shared" si="13"/>
        <v>70902893</v>
      </c>
      <c r="M66" s="126">
        <f t="shared" si="13"/>
        <v>70902893</v>
      </c>
      <c r="N66" s="145">
        <f t="shared" si="2"/>
        <v>6.6768141914969369E-3</v>
      </c>
      <c r="O66" s="146">
        <f t="shared" si="3"/>
        <v>6.6639084474610323E-3</v>
      </c>
    </row>
    <row r="67" spans="1:15" s="12" customFormat="1" ht="39.5" thickTop="1" x14ac:dyDescent="0.3">
      <c r="A67" s="21" t="s">
        <v>173</v>
      </c>
      <c r="B67" s="22" t="s">
        <v>174</v>
      </c>
      <c r="C67" s="80">
        <v>10000000000</v>
      </c>
      <c r="D67" s="129"/>
      <c r="E67" s="129"/>
      <c r="F67" s="129">
        <v>10000000000</v>
      </c>
      <c r="G67" s="129">
        <v>10000000000</v>
      </c>
      <c r="H67" s="129"/>
      <c r="I67" s="129"/>
      <c r="J67" s="129"/>
      <c r="K67" s="129"/>
      <c r="L67" s="129"/>
      <c r="M67" s="129"/>
      <c r="N67" s="143">
        <f t="shared" si="2"/>
        <v>0</v>
      </c>
      <c r="O67" s="144">
        <f t="shared" si="3"/>
        <v>0</v>
      </c>
    </row>
    <row r="68" spans="1:15" x14ac:dyDescent="0.3">
      <c r="A68" s="39" t="s">
        <v>108</v>
      </c>
      <c r="B68" s="3" t="s">
        <v>109</v>
      </c>
      <c r="C68" s="59">
        <v>96482174</v>
      </c>
      <c r="D68" s="116">
        <v>0</v>
      </c>
      <c r="E68" s="116">
        <v>30000000</v>
      </c>
      <c r="F68" s="116">
        <v>66482174</v>
      </c>
      <c r="G68" s="116">
        <v>0</v>
      </c>
      <c r="H68" s="116">
        <v>66482174</v>
      </c>
      <c r="I68" s="116">
        <v>0</v>
      </c>
      <c r="J68" s="116">
        <v>38988774</v>
      </c>
      <c r="K68" s="116">
        <v>38851459</v>
      </c>
      <c r="L68" s="116">
        <v>38851459</v>
      </c>
      <c r="M68" s="116">
        <v>38851459</v>
      </c>
      <c r="N68" s="133">
        <f t="shared" si="2"/>
        <v>0.58645455848059358</v>
      </c>
      <c r="O68" s="141">
        <f t="shared" si="3"/>
        <v>0.58438911760015544</v>
      </c>
    </row>
    <row r="69" spans="1:15" x14ac:dyDescent="0.3">
      <c r="A69" s="39" t="s">
        <v>110</v>
      </c>
      <c r="B69" s="3" t="s">
        <v>111</v>
      </c>
      <c r="C69" s="59">
        <v>29905826</v>
      </c>
      <c r="D69" s="116">
        <v>30000000</v>
      </c>
      <c r="E69" s="116">
        <v>0</v>
      </c>
      <c r="F69" s="116">
        <v>59905826</v>
      </c>
      <c r="G69" s="116">
        <v>0</v>
      </c>
      <c r="H69" s="116">
        <v>59905826</v>
      </c>
      <c r="I69" s="116">
        <v>0</v>
      </c>
      <c r="J69" s="116">
        <v>32051434</v>
      </c>
      <c r="K69" s="116">
        <v>32051434</v>
      </c>
      <c r="L69" s="116">
        <v>32051434</v>
      </c>
      <c r="M69" s="116">
        <v>32051434</v>
      </c>
      <c r="N69" s="133">
        <f t="shared" si="2"/>
        <v>0.53503033244212339</v>
      </c>
      <c r="O69" s="141">
        <f t="shared" si="3"/>
        <v>0.53503033244212339</v>
      </c>
    </row>
    <row r="70" spans="1:15" ht="13.5" thickBot="1" x14ac:dyDescent="0.35">
      <c r="A70" s="42" t="s">
        <v>112</v>
      </c>
      <c r="B70" s="43" t="s">
        <v>113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33">
        <f t="shared" si="2"/>
        <v>0</v>
      </c>
      <c r="O70" s="141">
        <f t="shared" si="3"/>
        <v>0</v>
      </c>
    </row>
    <row r="71" spans="1:15" s="12" customFormat="1" ht="27.75" customHeight="1" thickTop="1" thickBot="1" x14ac:dyDescent="0.35">
      <c r="A71" s="164" t="s">
        <v>175</v>
      </c>
      <c r="B71" s="165"/>
      <c r="C71" s="53">
        <f>SUM(C72:C74)</f>
        <v>196062000</v>
      </c>
      <c r="D71" s="126">
        <f t="shared" ref="D71:M71" si="14">SUM(D72:D74)</f>
        <v>0</v>
      </c>
      <c r="E71" s="126">
        <f t="shared" si="14"/>
        <v>0</v>
      </c>
      <c r="F71" s="126">
        <f t="shared" si="14"/>
        <v>196062000</v>
      </c>
      <c r="G71" s="126">
        <f t="shared" si="14"/>
        <v>0</v>
      </c>
      <c r="H71" s="126">
        <f t="shared" si="14"/>
        <v>15340000</v>
      </c>
      <c r="I71" s="126">
        <f t="shared" si="14"/>
        <v>180722000</v>
      </c>
      <c r="J71" s="126">
        <f t="shared" si="14"/>
        <v>15340000</v>
      </c>
      <c r="K71" s="126">
        <f t="shared" si="14"/>
        <v>15340000</v>
      </c>
      <c r="L71" s="126">
        <f t="shared" si="14"/>
        <v>15340000</v>
      </c>
      <c r="M71" s="126">
        <f t="shared" si="14"/>
        <v>15340000</v>
      </c>
      <c r="N71" s="145">
        <f t="shared" si="2"/>
        <v>7.824055655863961E-2</v>
      </c>
      <c r="O71" s="146">
        <f t="shared" si="3"/>
        <v>7.824055655863961E-2</v>
      </c>
    </row>
    <row r="72" spans="1:15" ht="13.5" thickTop="1" x14ac:dyDescent="0.3">
      <c r="A72" s="46" t="s">
        <v>114</v>
      </c>
      <c r="B72" s="47" t="s">
        <v>115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14818000</v>
      </c>
      <c r="L72" s="130">
        <v>14818000</v>
      </c>
      <c r="M72" s="130">
        <v>14818000</v>
      </c>
      <c r="N72" s="133">
        <f t="shared" si="2"/>
        <v>0.72753253545334096</v>
      </c>
      <c r="O72" s="141">
        <f t="shared" si="3"/>
        <v>0.72753253545334096</v>
      </c>
    </row>
    <row r="73" spans="1:15" x14ac:dyDescent="0.3">
      <c r="A73" s="39" t="s">
        <v>116</v>
      </c>
      <c r="B73" s="3" t="s">
        <v>117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522000</v>
      </c>
      <c r="K73" s="116">
        <v>522000</v>
      </c>
      <c r="L73" s="116">
        <v>522000</v>
      </c>
      <c r="M73" s="116">
        <v>522000</v>
      </c>
      <c r="N73" s="133">
        <f t="shared" ref="N73:N89" si="15">+J73/F73</f>
        <v>0.20173710331799566</v>
      </c>
      <c r="O73" s="141">
        <f t="shared" ref="O73:O89" si="16">+K73/F73</f>
        <v>0.20173710331799566</v>
      </c>
    </row>
    <row r="74" spans="1:15" s="12" customFormat="1" ht="26.5" thickBot="1" x14ac:dyDescent="0.35">
      <c r="A74" s="16" t="s">
        <v>176</v>
      </c>
      <c r="B74" s="17" t="s">
        <v>177</v>
      </c>
      <c r="C74" s="79">
        <v>173107000</v>
      </c>
      <c r="D74" s="121"/>
      <c r="E74" s="121"/>
      <c r="F74" s="121">
        <v>173107000</v>
      </c>
      <c r="G74" s="121"/>
      <c r="H74" s="121"/>
      <c r="I74" s="121">
        <v>173107000</v>
      </c>
      <c r="J74" s="121"/>
      <c r="K74" s="121"/>
      <c r="L74" s="121"/>
      <c r="M74" s="121"/>
      <c r="N74" s="143">
        <f t="shared" si="15"/>
        <v>0</v>
      </c>
      <c r="O74" s="144">
        <f t="shared" si="16"/>
        <v>0</v>
      </c>
    </row>
    <row r="75" spans="1:15" s="12" customFormat="1" ht="25.5" customHeight="1" thickTop="1" thickBot="1" x14ac:dyDescent="0.35">
      <c r="A75" s="164" t="s">
        <v>178</v>
      </c>
      <c r="B75" s="165"/>
      <c r="C75" s="53">
        <f>SUM(C76:C88)</f>
        <v>23100000000</v>
      </c>
      <c r="D75" s="126">
        <f t="shared" ref="D75:M75" si="17">SUM(D76:D88)</f>
        <v>1594334825</v>
      </c>
      <c r="E75" s="126">
        <f t="shared" si="17"/>
        <v>1594334825</v>
      </c>
      <c r="F75" s="126">
        <f t="shared" si="17"/>
        <v>23100000000</v>
      </c>
      <c r="G75" s="126">
        <f t="shared" si="17"/>
        <v>0</v>
      </c>
      <c r="H75" s="126">
        <f t="shared" si="17"/>
        <v>14435090345</v>
      </c>
      <c r="I75" s="126">
        <f t="shared" si="17"/>
        <v>8664909655</v>
      </c>
      <c r="J75" s="126">
        <f t="shared" si="17"/>
        <v>11433936514</v>
      </c>
      <c r="K75" s="126">
        <f t="shared" si="17"/>
        <v>3386719462.5</v>
      </c>
      <c r="L75" s="126">
        <f t="shared" si="17"/>
        <v>3384319462.5</v>
      </c>
      <c r="M75" s="126">
        <f t="shared" si="17"/>
        <v>3373125653.5</v>
      </c>
      <c r="N75" s="145">
        <f t="shared" si="15"/>
        <v>0.49497560666666668</v>
      </c>
      <c r="O75" s="146">
        <f t="shared" si="16"/>
        <v>0.14661123214285715</v>
      </c>
    </row>
    <row r="76" spans="1:15" ht="13.5" thickTop="1" x14ac:dyDescent="0.3">
      <c r="A76" s="46" t="s">
        <v>118</v>
      </c>
      <c r="B76" s="47" t="s">
        <v>119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4811462900</v>
      </c>
      <c r="I76" s="130">
        <v>904562496</v>
      </c>
      <c r="J76" s="130">
        <v>4128356771</v>
      </c>
      <c r="K76" s="130">
        <v>1367949476</v>
      </c>
      <c r="L76" s="130">
        <v>1367949476</v>
      </c>
      <c r="M76" s="130">
        <v>1364531024</v>
      </c>
      <c r="N76" s="133">
        <f t="shared" si="15"/>
        <v>0.72224255229673584</v>
      </c>
      <c r="O76" s="141">
        <f t="shared" si="16"/>
        <v>0.23931829920792044</v>
      </c>
    </row>
    <row r="77" spans="1:15" x14ac:dyDescent="0.3">
      <c r="A77" s="39" t="s">
        <v>120</v>
      </c>
      <c r="B77" s="3" t="s">
        <v>121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683841769</v>
      </c>
      <c r="I77" s="116">
        <v>247791344</v>
      </c>
      <c r="J77" s="116">
        <v>634133945</v>
      </c>
      <c r="K77" s="116">
        <v>146649026.5</v>
      </c>
      <c r="L77" s="116">
        <v>146649026.5</v>
      </c>
      <c r="M77" s="116">
        <v>146649026.5</v>
      </c>
      <c r="N77" s="133">
        <f t="shared" si="15"/>
        <v>0.68066917776032287</v>
      </c>
      <c r="O77" s="141">
        <f t="shared" si="16"/>
        <v>0.1574107064826924</v>
      </c>
    </row>
    <row r="78" spans="1:15" x14ac:dyDescent="0.3">
      <c r="A78" s="39" t="s">
        <v>122</v>
      </c>
      <c r="B78" s="3" t="s">
        <v>123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2198625732</v>
      </c>
      <c r="I78" s="116">
        <v>187504282</v>
      </c>
      <c r="J78" s="116">
        <v>1776808138</v>
      </c>
      <c r="K78" s="116">
        <v>511443915.5</v>
      </c>
      <c r="L78" s="116">
        <v>511443915.5</v>
      </c>
      <c r="M78" s="116">
        <v>511443915.5</v>
      </c>
      <c r="N78" s="133">
        <f t="shared" si="15"/>
        <v>0.74464011917835082</v>
      </c>
      <c r="O78" s="141">
        <f t="shared" si="16"/>
        <v>0.21434033874903516</v>
      </c>
    </row>
    <row r="79" spans="1:15" x14ac:dyDescent="0.3">
      <c r="A79" s="39" t="s">
        <v>124</v>
      </c>
      <c r="B79" s="3" t="s">
        <v>125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0</v>
      </c>
      <c r="I79" s="116">
        <v>753400000</v>
      </c>
      <c r="J79" s="116">
        <v>0</v>
      </c>
      <c r="K79" s="116">
        <v>0</v>
      </c>
      <c r="L79" s="116">
        <v>0</v>
      </c>
      <c r="M79" s="116">
        <v>0</v>
      </c>
      <c r="N79" s="133">
        <f t="shared" si="15"/>
        <v>0</v>
      </c>
      <c r="O79" s="141">
        <f t="shared" si="16"/>
        <v>0</v>
      </c>
    </row>
    <row r="80" spans="1:15" x14ac:dyDescent="0.3">
      <c r="A80" s="39" t="s">
        <v>126</v>
      </c>
      <c r="B80" s="3" t="s">
        <v>127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164994100</v>
      </c>
      <c r="I80" s="116">
        <v>81605900</v>
      </c>
      <c r="J80" s="116">
        <v>164994100</v>
      </c>
      <c r="K80" s="116">
        <v>39798236</v>
      </c>
      <c r="L80" s="116">
        <v>39798236</v>
      </c>
      <c r="M80" s="116">
        <v>39798236</v>
      </c>
      <c r="N80" s="133">
        <f t="shared" si="15"/>
        <v>0.66907583130575832</v>
      </c>
      <c r="O80" s="141">
        <f t="shared" si="16"/>
        <v>0.16138781832927818</v>
      </c>
    </row>
    <row r="81" spans="1:15" x14ac:dyDescent="0.3">
      <c r="A81" s="39" t="s">
        <v>128</v>
      </c>
      <c r="B81" s="3" t="s">
        <v>129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2487158376</v>
      </c>
      <c r="I81" s="116">
        <v>2304402124</v>
      </c>
      <c r="J81" s="116">
        <v>1737698376</v>
      </c>
      <c r="K81" s="116">
        <v>457443345</v>
      </c>
      <c r="L81" s="116">
        <v>457443345</v>
      </c>
      <c r="M81" s="116">
        <v>457443345</v>
      </c>
      <c r="N81" s="133">
        <f t="shared" si="15"/>
        <v>0.36265813110363526</v>
      </c>
      <c r="O81" s="141">
        <f t="shared" si="16"/>
        <v>9.5468552468449472E-2</v>
      </c>
    </row>
    <row r="82" spans="1:15" x14ac:dyDescent="0.3">
      <c r="A82" s="39" t="s">
        <v>130</v>
      </c>
      <c r="B82" s="3" t="s">
        <v>131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136000000</v>
      </c>
      <c r="I82" s="116">
        <v>766649775</v>
      </c>
      <c r="J82" s="116">
        <v>40500000</v>
      </c>
      <c r="K82" s="116">
        <v>29700000</v>
      </c>
      <c r="L82" s="116">
        <v>29700000</v>
      </c>
      <c r="M82" s="116">
        <v>29700000</v>
      </c>
      <c r="N82" s="133">
        <f t="shared" si="15"/>
        <v>4.4867900177563327E-2</v>
      </c>
      <c r="O82" s="141">
        <f t="shared" si="16"/>
        <v>3.2903126796879775E-2</v>
      </c>
    </row>
    <row r="83" spans="1:15" x14ac:dyDescent="0.3">
      <c r="A83" s="39" t="s">
        <v>132</v>
      </c>
      <c r="B83" s="3" t="s">
        <v>133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1340914133</v>
      </c>
      <c r="I83" s="116">
        <v>240610883</v>
      </c>
      <c r="J83" s="116">
        <v>652087333</v>
      </c>
      <c r="K83" s="116">
        <v>177140667</v>
      </c>
      <c r="L83" s="116">
        <v>177140667</v>
      </c>
      <c r="M83" s="116">
        <v>177140667</v>
      </c>
      <c r="N83" s="133">
        <f t="shared" si="15"/>
        <v>0.41231553494440581</v>
      </c>
      <c r="O83" s="141">
        <f t="shared" si="16"/>
        <v>0.11200623778182463</v>
      </c>
    </row>
    <row r="84" spans="1:15" x14ac:dyDescent="0.3">
      <c r="A84" s="39" t="s">
        <v>134</v>
      </c>
      <c r="B84" s="3" t="s">
        <v>135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453830011</v>
      </c>
      <c r="I84" s="116">
        <v>695128593</v>
      </c>
      <c r="J84" s="116">
        <v>428480017</v>
      </c>
      <c r="K84" s="116">
        <v>107313338</v>
      </c>
      <c r="L84" s="116">
        <v>104913338</v>
      </c>
      <c r="M84" s="116">
        <v>104913338</v>
      </c>
      <c r="N84" s="133">
        <f t="shared" si="15"/>
        <v>0.3729290293908622</v>
      </c>
      <c r="O84" s="141">
        <f t="shared" si="16"/>
        <v>9.3400526029743719E-2</v>
      </c>
    </row>
    <row r="85" spans="1:15" x14ac:dyDescent="0.3">
      <c r="A85" s="39" t="s">
        <v>136</v>
      </c>
      <c r="B85" s="3" t="s">
        <v>137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884384990</v>
      </c>
      <c r="I85" s="116">
        <v>563807393</v>
      </c>
      <c r="J85" s="116">
        <v>808323267</v>
      </c>
      <c r="K85" s="116">
        <v>251855086</v>
      </c>
      <c r="L85" s="116">
        <v>251855086</v>
      </c>
      <c r="M85" s="116">
        <v>251855086</v>
      </c>
      <c r="N85" s="133">
        <f t="shared" si="15"/>
        <v>0.55816014259481161</v>
      </c>
      <c r="O85" s="141">
        <f t="shared" si="16"/>
        <v>0.1739099645575197</v>
      </c>
    </row>
    <row r="86" spans="1:15" x14ac:dyDescent="0.3">
      <c r="A86" s="39" t="s">
        <v>138</v>
      </c>
      <c r="B86" s="3" t="s">
        <v>139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316566667</v>
      </c>
      <c r="K86" s="116">
        <v>82150001</v>
      </c>
      <c r="L86" s="116">
        <v>82150001</v>
      </c>
      <c r="M86" s="116">
        <v>82150001</v>
      </c>
      <c r="N86" s="133">
        <f t="shared" si="15"/>
        <v>0.61136577775614787</v>
      </c>
      <c r="O86" s="141">
        <f t="shared" si="16"/>
        <v>0.15865125576860981</v>
      </c>
    </row>
    <row r="87" spans="1:15" x14ac:dyDescent="0.3">
      <c r="A87" s="39" t="s">
        <v>140</v>
      </c>
      <c r="B87" s="3" t="s">
        <v>141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122000000</v>
      </c>
      <c r="I87" s="116">
        <v>441385574</v>
      </c>
      <c r="J87" s="116">
        <v>105416233</v>
      </c>
      <c r="K87" s="116">
        <v>29714704.5</v>
      </c>
      <c r="L87" s="116">
        <v>29714704.5</v>
      </c>
      <c r="M87" s="116">
        <v>21939347.5</v>
      </c>
      <c r="N87" s="133">
        <f t="shared" si="15"/>
        <v>0.18711205587241395</v>
      </c>
      <c r="O87" s="141">
        <f t="shared" si="16"/>
        <v>5.2743105026682842E-2</v>
      </c>
    </row>
    <row r="88" spans="1:15" ht="13.5" thickBot="1" x14ac:dyDescent="0.35">
      <c r="A88" s="42" t="s">
        <v>142</v>
      </c>
      <c r="B88" s="43" t="s">
        <v>143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832611667</v>
      </c>
      <c r="I88" s="125">
        <v>1279525558</v>
      </c>
      <c r="J88" s="125">
        <v>640571667</v>
      </c>
      <c r="K88" s="125">
        <v>185561667</v>
      </c>
      <c r="L88" s="125">
        <v>185561667</v>
      </c>
      <c r="M88" s="125">
        <v>185561667</v>
      </c>
      <c r="N88" s="133">
        <f t="shared" si="15"/>
        <v>0.30328127330836657</v>
      </c>
      <c r="O88" s="141">
        <f t="shared" si="16"/>
        <v>8.7854929501562096E-2</v>
      </c>
    </row>
    <row r="89" spans="1:15" s="12" customFormat="1" ht="27" customHeight="1" thickTop="1" thickBot="1" x14ac:dyDescent="0.35">
      <c r="A89" s="164" t="s">
        <v>179</v>
      </c>
      <c r="B89" s="165" t="s">
        <v>1</v>
      </c>
      <c r="C89" s="53">
        <f>+C8+C75</f>
        <v>69298249000</v>
      </c>
      <c r="D89" s="126">
        <f t="shared" ref="D89:M89" si="18">+D8+D75</f>
        <v>2595748813</v>
      </c>
      <c r="E89" s="126">
        <f t="shared" si="18"/>
        <v>2698762574</v>
      </c>
      <c r="F89" s="126">
        <f t="shared" si="18"/>
        <v>69195235239</v>
      </c>
      <c r="G89" s="126">
        <f t="shared" si="18"/>
        <v>12123437000</v>
      </c>
      <c r="H89" s="126">
        <f t="shared" si="18"/>
        <v>46598409785.959999</v>
      </c>
      <c r="I89" s="126">
        <f t="shared" si="18"/>
        <v>10473388453.040001</v>
      </c>
      <c r="J89" s="126">
        <f t="shared" si="18"/>
        <v>30586328991.860001</v>
      </c>
      <c r="K89" s="126">
        <f t="shared" si="18"/>
        <v>15449480475.849998</v>
      </c>
      <c r="L89" s="126">
        <f t="shared" si="18"/>
        <v>15447080475.849998</v>
      </c>
      <c r="M89" s="126">
        <f t="shared" si="18"/>
        <v>15432644681.849998</v>
      </c>
      <c r="N89" s="147">
        <f t="shared" si="15"/>
        <v>0.44202940977388072</v>
      </c>
      <c r="O89" s="148">
        <f t="shared" si="16"/>
        <v>0.22327376187807685</v>
      </c>
    </row>
    <row r="90" spans="1:15" ht="13.5" thickTop="1" x14ac:dyDescent="0.3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 x14ac:dyDescent="0.3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E6D-057F-4E75-9AE4-B9F099C30FE5}">
  <dimension ref="A1:O91"/>
  <sheetViews>
    <sheetView topLeftCell="D70" workbookViewId="0">
      <selection activeCell="O94" sqref="N94:O95"/>
    </sheetView>
  </sheetViews>
  <sheetFormatPr baseColWidth="10" defaultColWidth="11.453125" defaultRowHeight="13" x14ac:dyDescent="0.3"/>
  <cols>
    <col min="1" max="1" width="21.54296875" style="2" customWidth="1"/>
    <col min="2" max="2" width="27.54296875" style="2" customWidth="1"/>
    <col min="3" max="3" width="14.453125" style="8" bestFit="1" customWidth="1"/>
    <col min="4" max="13" width="18.81640625" style="132" customWidth="1"/>
    <col min="14" max="14" width="8.1796875" style="133" bestFit="1" customWidth="1"/>
    <col min="15" max="15" width="8" style="133" bestFit="1" customWidth="1"/>
    <col min="16" max="16384" width="11.453125" style="2"/>
  </cols>
  <sheetData>
    <row r="1" spans="1:15" x14ac:dyDescent="0.3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3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3">
      <c r="A3" s="1" t="s">
        <v>4</v>
      </c>
      <c r="B3" s="161" t="s">
        <v>193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3">
      <c r="A4" s="166" t="s">
        <v>149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5" x14ac:dyDescent="0.3">
      <c r="A5" s="166" t="s">
        <v>150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1:15" ht="23.25" customHeight="1" thickBot="1" x14ac:dyDescent="0.35">
      <c r="A6" s="168" t="s">
        <v>194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1:15" s="25" customFormat="1" ht="28.5" customHeight="1" thickTop="1" x14ac:dyDescent="0.3">
      <c r="A7" s="149" t="s">
        <v>146</v>
      </c>
      <c r="B7" s="150" t="s">
        <v>6</v>
      </c>
      <c r="C7" s="163" t="s">
        <v>7</v>
      </c>
      <c r="D7" s="151" t="s">
        <v>8</v>
      </c>
      <c r="E7" s="151" t="s">
        <v>9</v>
      </c>
      <c r="F7" s="151" t="s">
        <v>10</v>
      </c>
      <c r="G7" s="151" t="s">
        <v>11</v>
      </c>
      <c r="H7" s="151" t="s">
        <v>12</v>
      </c>
      <c r="I7" s="151" t="s">
        <v>13</v>
      </c>
      <c r="J7" s="151" t="s">
        <v>14</v>
      </c>
      <c r="K7" s="151" t="s">
        <v>15</v>
      </c>
      <c r="L7" s="151" t="s">
        <v>16</v>
      </c>
      <c r="M7" s="151" t="s">
        <v>17</v>
      </c>
      <c r="N7" s="134" t="s">
        <v>185</v>
      </c>
      <c r="O7" s="135" t="s">
        <v>186</v>
      </c>
    </row>
    <row r="8" spans="1:15" s="25" customFormat="1" ht="26.25" customHeight="1" x14ac:dyDescent="0.3">
      <c r="A8" s="176" t="s">
        <v>151</v>
      </c>
      <c r="B8" s="177"/>
      <c r="C8" s="162">
        <f>+C9+C38+C66+C71</f>
        <v>46198249000</v>
      </c>
      <c r="D8" s="152">
        <f t="shared" ref="D8:M8" si="0">+D9+D38+D66+D71</f>
        <v>1164613988</v>
      </c>
      <c r="E8" s="152">
        <f t="shared" si="0"/>
        <v>1267627749</v>
      </c>
      <c r="F8" s="152">
        <f t="shared" si="0"/>
        <v>46095235239</v>
      </c>
      <c r="G8" s="152">
        <f t="shared" si="0"/>
        <v>6509408075</v>
      </c>
      <c r="H8" s="152">
        <f t="shared" si="0"/>
        <v>37003806149.290001</v>
      </c>
      <c r="I8" s="152">
        <f t="shared" si="0"/>
        <v>2582021014.71</v>
      </c>
      <c r="J8" s="152">
        <f t="shared" si="0"/>
        <v>21004031263.669998</v>
      </c>
      <c r="K8" s="152">
        <f t="shared" si="0"/>
        <v>14762906278.459999</v>
      </c>
      <c r="L8" s="152">
        <f t="shared" si="0"/>
        <v>14762145015.509998</v>
      </c>
      <c r="M8" s="152">
        <f t="shared" si="0"/>
        <v>14759433418.509998</v>
      </c>
      <c r="N8" s="153">
        <f>+J8/F8</f>
        <v>0.45566599573178929</v>
      </c>
      <c r="O8" s="154">
        <f>+K8/F8</f>
        <v>0.32026968084478896</v>
      </c>
    </row>
    <row r="9" spans="1:15" s="25" customFormat="1" ht="27" customHeight="1" thickBot="1" x14ac:dyDescent="0.35">
      <c r="A9" s="172" t="s">
        <v>152</v>
      </c>
      <c r="B9" s="173"/>
      <c r="C9" s="67">
        <f>+C10</f>
        <v>22346642000</v>
      </c>
      <c r="D9" s="109">
        <f t="shared" ref="D9:M9" si="1">+D10</f>
        <v>0</v>
      </c>
      <c r="E9" s="109">
        <f t="shared" si="1"/>
        <v>103013761</v>
      </c>
      <c r="F9" s="109">
        <f t="shared" si="1"/>
        <v>22243628239</v>
      </c>
      <c r="G9" s="109">
        <f t="shared" si="1"/>
        <v>2123437000</v>
      </c>
      <c r="H9" s="109">
        <f t="shared" si="1"/>
        <v>20120191239</v>
      </c>
      <c r="I9" s="109">
        <f t="shared" si="1"/>
        <v>0</v>
      </c>
      <c r="J9" s="109">
        <f t="shared" si="1"/>
        <v>9691079318</v>
      </c>
      <c r="K9" s="109">
        <f t="shared" si="1"/>
        <v>9681101699</v>
      </c>
      <c r="L9" s="109">
        <f t="shared" si="1"/>
        <v>9681101699</v>
      </c>
      <c r="M9" s="109">
        <f t="shared" si="1"/>
        <v>9681101699</v>
      </c>
      <c r="N9" s="155">
        <f t="shared" ref="N9:N72" si="2">+J9/F9</f>
        <v>0.4356788925742125</v>
      </c>
      <c r="O9" s="156">
        <f t="shared" ref="O9:O72" si="3">+K9/F9</f>
        <v>0.43523033180468362</v>
      </c>
    </row>
    <row r="10" spans="1:15" s="27" customFormat="1" ht="26.5" thickTop="1" x14ac:dyDescent="0.3">
      <c r="A10" s="34" t="s">
        <v>153</v>
      </c>
      <c r="B10" s="14" t="s">
        <v>154</v>
      </c>
      <c r="C10" s="70">
        <f>+C11+C21+C31+C37</f>
        <v>22346642000</v>
      </c>
      <c r="D10" s="112">
        <f t="shared" ref="D10:M10" si="4">+D11+D21+D31+D37</f>
        <v>0</v>
      </c>
      <c r="E10" s="112">
        <f t="shared" si="4"/>
        <v>103013761</v>
      </c>
      <c r="F10" s="112">
        <f t="shared" si="4"/>
        <v>22243628239</v>
      </c>
      <c r="G10" s="112">
        <f t="shared" si="4"/>
        <v>2123437000</v>
      </c>
      <c r="H10" s="112">
        <f t="shared" si="4"/>
        <v>20120191239</v>
      </c>
      <c r="I10" s="112">
        <f t="shared" si="4"/>
        <v>0</v>
      </c>
      <c r="J10" s="112">
        <f t="shared" si="4"/>
        <v>9691079318</v>
      </c>
      <c r="K10" s="112">
        <f t="shared" si="4"/>
        <v>9681101699</v>
      </c>
      <c r="L10" s="112">
        <f t="shared" si="4"/>
        <v>9681101699</v>
      </c>
      <c r="M10" s="112">
        <f t="shared" si="4"/>
        <v>9681101699</v>
      </c>
      <c r="N10" s="157">
        <f t="shared" si="2"/>
        <v>0.4356788925742125</v>
      </c>
      <c r="O10" s="158">
        <f t="shared" si="3"/>
        <v>0.43523033180468362</v>
      </c>
    </row>
    <row r="11" spans="1:15" s="27" customFormat="1" x14ac:dyDescent="0.3">
      <c r="A11" s="36" t="s">
        <v>155</v>
      </c>
      <c r="B11" s="15" t="s">
        <v>156</v>
      </c>
      <c r="C11" s="73">
        <f>+C12</f>
        <v>13917767000</v>
      </c>
      <c r="D11" s="115">
        <f t="shared" ref="D11:M11" si="5">+D12</f>
        <v>0</v>
      </c>
      <c r="E11" s="115">
        <f t="shared" si="5"/>
        <v>103013761</v>
      </c>
      <c r="F11" s="115">
        <f t="shared" si="5"/>
        <v>13814753239</v>
      </c>
      <c r="G11" s="115">
        <f t="shared" si="5"/>
        <v>0</v>
      </c>
      <c r="H11" s="115">
        <f t="shared" si="5"/>
        <v>13814753239</v>
      </c>
      <c r="I11" s="115">
        <f t="shared" si="5"/>
        <v>0</v>
      </c>
      <c r="J11" s="115">
        <f t="shared" si="5"/>
        <v>6470317636</v>
      </c>
      <c r="K11" s="115">
        <f t="shared" si="5"/>
        <v>6460636800</v>
      </c>
      <c r="L11" s="115">
        <f t="shared" si="5"/>
        <v>6460636800</v>
      </c>
      <c r="M11" s="115">
        <f t="shared" si="5"/>
        <v>6460636800</v>
      </c>
      <c r="N11" s="157">
        <f t="shared" si="2"/>
        <v>0.4683628816281602</v>
      </c>
      <c r="O11" s="158">
        <f t="shared" si="3"/>
        <v>0.46766212093902459</v>
      </c>
    </row>
    <row r="12" spans="1:15" s="27" customFormat="1" x14ac:dyDescent="0.3">
      <c r="A12" s="36" t="s">
        <v>157</v>
      </c>
      <c r="B12" s="15" t="s">
        <v>158</v>
      </c>
      <c r="C12" s="76">
        <f>SUM(C13:C20)</f>
        <v>13917767000</v>
      </c>
      <c r="D12" s="115">
        <f t="shared" ref="D12:M12" si="6">SUM(D13:D20)</f>
        <v>0</v>
      </c>
      <c r="E12" s="115">
        <f t="shared" si="6"/>
        <v>103013761</v>
      </c>
      <c r="F12" s="115">
        <f t="shared" si="6"/>
        <v>13814753239</v>
      </c>
      <c r="G12" s="115">
        <f t="shared" si="6"/>
        <v>0</v>
      </c>
      <c r="H12" s="115">
        <f t="shared" si="6"/>
        <v>13814753239</v>
      </c>
      <c r="I12" s="115">
        <f t="shared" si="6"/>
        <v>0</v>
      </c>
      <c r="J12" s="115">
        <f t="shared" si="6"/>
        <v>6470317636</v>
      </c>
      <c r="K12" s="115">
        <f t="shared" si="6"/>
        <v>6460636800</v>
      </c>
      <c r="L12" s="115">
        <f t="shared" si="6"/>
        <v>6460636800</v>
      </c>
      <c r="M12" s="115">
        <f t="shared" si="6"/>
        <v>6460636800</v>
      </c>
      <c r="N12" s="157">
        <f t="shared" si="2"/>
        <v>0.4683628816281602</v>
      </c>
      <c r="O12" s="158">
        <f t="shared" si="3"/>
        <v>0.46766212093902459</v>
      </c>
    </row>
    <row r="13" spans="1:15" x14ac:dyDescent="0.3">
      <c r="A13" s="39" t="s">
        <v>18</v>
      </c>
      <c r="B13" s="3" t="s">
        <v>19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5604665491</v>
      </c>
      <c r="K13" s="116">
        <v>5598207701</v>
      </c>
      <c r="L13" s="116">
        <v>5598207701</v>
      </c>
      <c r="M13" s="116">
        <v>5598207701</v>
      </c>
      <c r="N13" s="133">
        <f t="shared" si="2"/>
        <v>0.54277508178587752</v>
      </c>
      <c r="O13" s="141">
        <f t="shared" si="3"/>
        <v>0.54214968719256329</v>
      </c>
    </row>
    <row r="14" spans="1:15" x14ac:dyDescent="0.3">
      <c r="A14" s="39" t="s">
        <v>20</v>
      </c>
      <c r="B14" s="3" t="s">
        <v>21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356478005</v>
      </c>
      <c r="K14" s="116">
        <v>356478005</v>
      </c>
      <c r="L14" s="116">
        <v>356478005</v>
      </c>
      <c r="M14" s="116">
        <v>356478005</v>
      </c>
      <c r="N14" s="133">
        <f t="shared" si="2"/>
        <v>0.41262015793284662</v>
      </c>
      <c r="O14" s="141">
        <f t="shared" si="3"/>
        <v>0.41262015793284662</v>
      </c>
    </row>
    <row r="15" spans="1:15" x14ac:dyDescent="0.3">
      <c r="A15" s="39" t="s">
        <v>22</v>
      </c>
      <c r="B15" s="3" t="s">
        <v>23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9418385</v>
      </c>
      <c r="K15" s="116">
        <v>9418385</v>
      </c>
      <c r="L15" s="116">
        <v>9418385</v>
      </c>
      <c r="M15" s="116">
        <v>9418385</v>
      </c>
      <c r="N15" s="133">
        <f t="shared" si="2"/>
        <v>0.50746606816351725</v>
      </c>
      <c r="O15" s="141">
        <f t="shared" si="3"/>
        <v>0.50746606816351725</v>
      </c>
    </row>
    <row r="16" spans="1:15" x14ac:dyDescent="0.3">
      <c r="A16" s="39" t="s">
        <v>24</v>
      </c>
      <c r="B16" s="3" t="s">
        <v>25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17425753</v>
      </c>
      <c r="K16" s="116">
        <v>17425753</v>
      </c>
      <c r="L16" s="116">
        <v>17425753</v>
      </c>
      <c r="M16" s="116">
        <v>17425753</v>
      </c>
      <c r="N16" s="133">
        <f t="shared" si="2"/>
        <v>3.1279918038488341E-2</v>
      </c>
      <c r="O16" s="141">
        <f t="shared" si="3"/>
        <v>3.1279918038488341E-2</v>
      </c>
    </row>
    <row r="17" spans="1:15" x14ac:dyDescent="0.3">
      <c r="A17" s="39" t="s">
        <v>26</v>
      </c>
      <c r="B17" s="3" t="s">
        <v>27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205051942</v>
      </c>
      <c r="K17" s="116">
        <v>201828896</v>
      </c>
      <c r="L17" s="116">
        <v>201828896</v>
      </c>
      <c r="M17" s="116">
        <v>201828896</v>
      </c>
      <c r="N17" s="133">
        <f t="shared" si="2"/>
        <v>0.56857016748931377</v>
      </c>
      <c r="O17" s="141">
        <f t="shared" si="3"/>
        <v>0.55963327186095746</v>
      </c>
    </row>
    <row r="18" spans="1:15" x14ac:dyDescent="0.3">
      <c r="A18" s="39" t="s">
        <v>28</v>
      </c>
      <c r="B18" s="3" t="s">
        <v>29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27034322</v>
      </c>
      <c r="K18" s="116">
        <v>27034322</v>
      </c>
      <c r="L18" s="116">
        <v>27034322</v>
      </c>
      <c r="M18" s="116">
        <v>27034322</v>
      </c>
      <c r="N18" s="133">
        <f t="shared" si="2"/>
        <v>0.32117140510816122</v>
      </c>
      <c r="O18" s="141">
        <f t="shared" si="3"/>
        <v>0.32117140510816122</v>
      </c>
    </row>
    <row r="19" spans="1:15" x14ac:dyDescent="0.3">
      <c r="A19" s="39" t="s">
        <v>30</v>
      </c>
      <c r="B19" s="3" t="s">
        <v>31</v>
      </c>
      <c r="C19" s="59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1413597</v>
      </c>
      <c r="K19" s="116">
        <v>1413597</v>
      </c>
      <c r="L19" s="116">
        <v>1413597</v>
      </c>
      <c r="M19" s="116">
        <v>1413597</v>
      </c>
      <c r="N19" s="133">
        <f t="shared" si="2"/>
        <v>1.3660019328581839E-3</v>
      </c>
      <c r="O19" s="141">
        <f t="shared" si="3"/>
        <v>1.3660019328581839E-3</v>
      </c>
    </row>
    <row r="20" spans="1:15" x14ac:dyDescent="0.3">
      <c r="A20" s="39" t="s">
        <v>32</v>
      </c>
      <c r="B20" s="3" t="s">
        <v>33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248830141</v>
      </c>
      <c r="K20" s="116">
        <v>248830141</v>
      </c>
      <c r="L20" s="116">
        <v>248830141</v>
      </c>
      <c r="M20" s="116">
        <v>248830141</v>
      </c>
      <c r="N20" s="133">
        <f t="shared" si="2"/>
        <v>0.43688208743143864</v>
      </c>
      <c r="O20" s="141">
        <f t="shared" si="3"/>
        <v>0.43688208743143864</v>
      </c>
    </row>
    <row r="21" spans="1:15" s="12" customFormat="1" ht="26" x14ac:dyDescent="0.3">
      <c r="A21" s="37" t="s">
        <v>159</v>
      </c>
      <c r="B21" s="26" t="s">
        <v>160</v>
      </c>
      <c r="C21" s="77">
        <f>SUM(C22:C30)</f>
        <v>5031377000</v>
      </c>
      <c r="D21" s="118">
        <f t="shared" ref="D21:M21" si="7">SUM(D22:D30)</f>
        <v>0</v>
      </c>
      <c r="E21" s="118">
        <f t="shared" si="7"/>
        <v>0</v>
      </c>
      <c r="F21" s="118">
        <f t="shared" si="7"/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2577267564</v>
      </c>
      <c r="K21" s="118">
        <f t="shared" si="7"/>
        <v>2577267564</v>
      </c>
      <c r="L21" s="118">
        <f t="shared" si="7"/>
        <v>2577267564</v>
      </c>
      <c r="M21" s="118">
        <f t="shared" si="7"/>
        <v>2577267564</v>
      </c>
      <c r="N21" s="143">
        <f t="shared" si="2"/>
        <v>0.51223900812839107</v>
      </c>
      <c r="O21" s="144">
        <f t="shared" si="3"/>
        <v>0.51223900812839107</v>
      </c>
    </row>
    <row r="22" spans="1:15" x14ac:dyDescent="0.3">
      <c r="A22" s="39" t="s">
        <v>34</v>
      </c>
      <c r="B22" s="3" t="s">
        <v>35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834260390</v>
      </c>
      <c r="K22" s="116">
        <v>834260390</v>
      </c>
      <c r="L22" s="116">
        <v>834260390</v>
      </c>
      <c r="M22" s="116">
        <v>834260390</v>
      </c>
      <c r="N22" s="133">
        <f t="shared" si="2"/>
        <v>0.5519413000850637</v>
      </c>
      <c r="O22" s="141">
        <f t="shared" si="3"/>
        <v>0.5519413000850637</v>
      </c>
    </row>
    <row r="23" spans="1:15" x14ac:dyDescent="0.3">
      <c r="A23" s="39" t="s">
        <v>36</v>
      </c>
      <c r="B23" s="3" t="s">
        <v>37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589473535</v>
      </c>
      <c r="K23" s="116">
        <v>589473535</v>
      </c>
      <c r="L23" s="116">
        <v>589473535</v>
      </c>
      <c r="M23" s="116">
        <v>589473535</v>
      </c>
      <c r="N23" s="133">
        <f t="shared" si="2"/>
        <v>0.54719723122516306</v>
      </c>
      <c r="O23" s="141">
        <f t="shared" si="3"/>
        <v>0.54719723122516306</v>
      </c>
    </row>
    <row r="24" spans="1:15" x14ac:dyDescent="0.3">
      <c r="A24" s="39" t="s">
        <v>38</v>
      </c>
      <c r="B24" s="3" t="s">
        <v>39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511585539</v>
      </c>
      <c r="K24" s="116">
        <v>511585539</v>
      </c>
      <c r="L24" s="116">
        <v>511585539</v>
      </c>
      <c r="M24" s="116">
        <v>511585539</v>
      </c>
      <c r="N24" s="133">
        <f t="shared" si="2"/>
        <v>0.42692672721511105</v>
      </c>
      <c r="O24" s="141">
        <f t="shared" si="3"/>
        <v>0.42692672721511105</v>
      </c>
    </row>
    <row r="25" spans="1:15" x14ac:dyDescent="0.3">
      <c r="A25" s="39" t="s">
        <v>40</v>
      </c>
      <c r="B25" s="3" t="s">
        <v>41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269244400</v>
      </c>
      <c r="K25" s="116">
        <v>269244400</v>
      </c>
      <c r="L25" s="116">
        <v>269244400</v>
      </c>
      <c r="M25" s="116">
        <v>269244400</v>
      </c>
      <c r="N25" s="133">
        <f t="shared" si="2"/>
        <v>0.51989106749328173</v>
      </c>
      <c r="O25" s="141">
        <f t="shared" si="3"/>
        <v>0.51989106749328173</v>
      </c>
    </row>
    <row r="26" spans="1:15" x14ac:dyDescent="0.3">
      <c r="A26" s="39" t="s">
        <v>42</v>
      </c>
      <c r="B26" s="3" t="s">
        <v>43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36033600</v>
      </c>
      <c r="K26" s="116">
        <v>36033600</v>
      </c>
      <c r="L26" s="116">
        <v>36033600</v>
      </c>
      <c r="M26" s="116">
        <v>36033600</v>
      </c>
      <c r="N26" s="133">
        <f t="shared" si="2"/>
        <v>0.48718084578448623</v>
      </c>
      <c r="O26" s="141">
        <f t="shared" si="3"/>
        <v>0.48718084578448623</v>
      </c>
    </row>
    <row r="27" spans="1:15" x14ac:dyDescent="0.3">
      <c r="A27" s="39" t="s">
        <v>44</v>
      </c>
      <c r="B27" s="3" t="s">
        <v>45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201943400</v>
      </c>
      <c r="K27" s="116">
        <v>201943400</v>
      </c>
      <c r="L27" s="116">
        <v>201943400</v>
      </c>
      <c r="M27" s="116">
        <v>201943400</v>
      </c>
      <c r="N27" s="133">
        <f t="shared" si="2"/>
        <v>0.51969044583576085</v>
      </c>
      <c r="O27" s="141">
        <f t="shared" si="3"/>
        <v>0.51969044583576085</v>
      </c>
    </row>
    <row r="28" spans="1:15" x14ac:dyDescent="0.3">
      <c r="A28" s="39" t="s">
        <v>46</v>
      </c>
      <c r="B28" s="3" t="s">
        <v>47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33696100</v>
      </c>
      <c r="K28" s="116">
        <v>33696100</v>
      </c>
      <c r="L28" s="116">
        <v>33696100</v>
      </c>
      <c r="M28" s="116">
        <v>33696100</v>
      </c>
      <c r="N28" s="133">
        <f t="shared" si="2"/>
        <v>0.49176443683572646</v>
      </c>
      <c r="O28" s="141">
        <f t="shared" si="3"/>
        <v>0.49176443683572646</v>
      </c>
    </row>
    <row r="29" spans="1:15" x14ac:dyDescent="0.3">
      <c r="A29" s="39" t="s">
        <v>48</v>
      </c>
      <c r="B29" s="3" t="s">
        <v>49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33696100</v>
      </c>
      <c r="K29" s="116">
        <v>33696100</v>
      </c>
      <c r="L29" s="116">
        <v>33696100</v>
      </c>
      <c r="M29" s="116">
        <v>33696100</v>
      </c>
      <c r="N29" s="133">
        <f t="shared" si="2"/>
        <v>0.5106021069881288</v>
      </c>
      <c r="O29" s="141">
        <f t="shared" si="3"/>
        <v>0.5106021069881288</v>
      </c>
    </row>
    <row r="30" spans="1:15" x14ac:dyDescent="0.3">
      <c r="A30" s="39" t="s">
        <v>50</v>
      </c>
      <c r="B30" s="3" t="s">
        <v>51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67334500</v>
      </c>
      <c r="K30" s="116">
        <v>67334500</v>
      </c>
      <c r="L30" s="116">
        <v>67334500</v>
      </c>
      <c r="M30" s="116">
        <v>67334500</v>
      </c>
      <c r="N30" s="133">
        <f t="shared" si="2"/>
        <v>0.52048141057871267</v>
      </c>
      <c r="O30" s="141">
        <f t="shared" si="3"/>
        <v>0.52048141057871267</v>
      </c>
    </row>
    <row r="31" spans="1:15" s="12" customFormat="1" ht="39" x14ac:dyDescent="0.3">
      <c r="A31" s="36" t="s">
        <v>161</v>
      </c>
      <c r="B31" s="15" t="s">
        <v>162</v>
      </c>
      <c r="C31" s="78">
        <f>SUM(C32:C36)</f>
        <v>1274061000</v>
      </c>
      <c r="D31" s="118">
        <f t="shared" ref="D31:M31" si="8">SUM(D32:D36)</f>
        <v>0</v>
      </c>
      <c r="E31" s="118">
        <f t="shared" si="8"/>
        <v>0</v>
      </c>
      <c r="F31" s="118">
        <f t="shared" si="8"/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643494118</v>
      </c>
      <c r="K31" s="118">
        <f t="shared" si="8"/>
        <v>643197335</v>
      </c>
      <c r="L31" s="118">
        <f t="shared" si="8"/>
        <v>643197335</v>
      </c>
      <c r="M31" s="118">
        <f t="shared" si="8"/>
        <v>643197335</v>
      </c>
      <c r="N31" s="143">
        <f t="shared" si="2"/>
        <v>0.50507324060621905</v>
      </c>
      <c r="O31" s="144">
        <f t="shared" si="3"/>
        <v>0.50484029807050057</v>
      </c>
    </row>
    <row r="32" spans="1:15" x14ac:dyDescent="0.3">
      <c r="A32" s="39" t="s">
        <v>52</v>
      </c>
      <c r="B32" s="3" t="s">
        <v>53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297684948</v>
      </c>
      <c r="K32" s="116">
        <v>297388165</v>
      </c>
      <c r="L32" s="116">
        <v>297388165</v>
      </c>
      <c r="M32" s="116">
        <v>297388165</v>
      </c>
      <c r="N32" s="133">
        <f t="shared" si="2"/>
        <v>0.44144751264528947</v>
      </c>
      <c r="O32" s="141">
        <f t="shared" si="3"/>
        <v>0.44100740266315691</v>
      </c>
    </row>
    <row r="33" spans="1:15" x14ac:dyDescent="0.3">
      <c r="A33" s="39" t="s">
        <v>54</v>
      </c>
      <c r="B33" s="3" t="s">
        <v>55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75249216</v>
      </c>
      <c r="K33" s="116">
        <v>75249216</v>
      </c>
      <c r="L33" s="116">
        <v>75249216</v>
      </c>
      <c r="M33" s="116">
        <v>75249216</v>
      </c>
      <c r="N33" s="133">
        <f t="shared" si="2"/>
        <v>0.55623606295368688</v>
      </c>
      <c r="O33" s="141">
        <f t="shared" si="3"/>
        <v>0.55623606295368688</v>
      </c>
    </row>
    <row r="34" spans="1:15" x14ac:dyDescent="0.3">
      <c r="A34" s="39" t="s">
        <v>56</v>
      </c>
      <c r="B34" s="3" t="s">
        <v>57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28921239</v>
      </c>
      <c r="K34" s="116">
        <v>28921239</v>
      </c>
      <c r="L34" s="116">
        <v>28921239</v>
      </c>
      <c r="M34" s="116">
        <v>28921239</v>
      </c>
      <c r="N34" s="133">
        <f t="shared" si="2"/>
        <v>0.46907651484463009</v>
      </c>
      <c r="O34" s="141">
        <f t="shared" si="3"/>
        <v>0.46907651484463009</v>
      </c>
    </row>
    <row r="35" spans="1:15" x14ac:dyDescent="0.3">
      <c r="A35" s="39" t="s">
        <v>58</v>
      </c>
      <c r="B35" s="3" t="s">
        <v>59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176245842</v>
      </c>
      <c r="K35" s="116">
        <v>176245842</v>
      </c>
      <c r="L35" s="116">
        <v>176245842</v>
      </c>
      <c r="M35" s="116">
        <v>176245842</v>
      </c>
      <c r="N35" s="133">
        <f t="shared" si="2"/>
        <v>0.60060161971203507</v>
      </c>
      <c r="O35" s="141">
        <f t="shared" si="3"/>
        <v>0.60060161971203507</v>
      </c>
    </row>
    <row r="36" spans="1:15" x14ac:dyDescent="0.3">
      <c r="A36" s="39" t="s">
        <v>60</v>
      </c>
      <c r="B36" s="3" t="s">
        <v>61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65392873</v>
      </c>
      <c r="K36" s="116">
        <v>65392873</v>
      </c>
      <c r="L36" s="116">
        <v>65392873</v>
      </c>
      <c r="M36" s="116">
        <v>65392873</v>
      </c>
      <c r="N36" s="133">
        <f t="shared" si="2"/>
        <v>0.59809459585960933</v>
      </c>
      <c r="O36" s="141">
        <f t="shared" si="3"/>
        <v>0.59809459585960933</v>
      </c>
    </row>
    <row r="37" spans="1:15" ht="39.5" thickBot="1" x14ac:dyDescent="0.35">
      <c r="A37" s="16" t="s">
        <v>163</v>
      </c>
      <c r="B37" s="17" t="s">
        <v>164</v>
      </c>
      <c r="C37" s="79">
        <v>2123437000</v>
      </c>
      <c r="D37" s="125"/>
      <c r="E37" s="125"/>
      <c r="F37" s="121">
        <v>2123437000</v>
      </c>
      <c r="G37" s="121">
        <v>2123437000</v>
      </c>
      <c r="H37" s="125"/>
      <c r="I37" s="125"/>
      <c r="J37" s="125"/>
      <c r="K37" s="125"/>
      <c r="L37" s="125"/>
      <c r="M37" s="125"/>
      <c r="N37" s="133">
        <f t="shared" si="2"/>
        <v>0</v>
      </c>
      <c r="O37" s="141">
        <f t="shared" si="3"/>
        <v>0</v>
      </c>
    </row>
    <row r="38" spans="1:15" s="12" customFormat="1" ht="27.75" customHeight="1" thickTop="1" thickBot="1" x14ac:dyDescent="0.35">
      <c r="A38" s="164" t="s">
        <v>165</v>
      </c>
      <c r="B38" s="165"/>
      <c r="C38" s="53">
        <f>+C39+C48</f>
        <v>13015709000</v>
      </c>
      <c r="D38" s="159">
        <f t="shared" ref="D38:M38" si="9">+D39+D48</f>
        <v>1134613988</v>
      </c>
      <c r="E38" s="159">
        <f t="shared" si="9"/>
        <v>1134613988</v>
      </c>
      <c r="F38" s="159">
        <f t="shared" si="9"/>
        <v>13015709000</v>
      </c>
      <c r="G38" s="159">
        <f t="shared" si="9"/>
        <v>0</v>
      </c>
      <c r="H38" s="159">
        <f t="shared" si="9"/>
        <v>12027857985.290001</v>
      </c>
      <c r="I38" s="159">
        <f t="shared" si="9"/>
        <v>987851014.71000004</v>
      </c>
      <c r="J38" s="159">
        <f t="shared" si="9"/>
        <v>11188488580.67</v>
      </c>
      <c r="K38" s="159">
        <f t="shared" si="9"/>
        <v>4971589034.4599991</v>
      </c>
      <c r="L38" s="159">
        <f t="shared" si="9"/>
        <v>4970827771.5099993</v>
      </c>
      <c r="M38" s="159">
        <f t="shared" si="9"/>
        <v>4968116174.5099993</v>
      </c>
      <c r="N38" s="145">
        <f t="shared" si="2"/>
        <v>0.85961422314143621</v>
      </c>
      <c r="O38" s="146">
        <f t="shared" si="3"/>
        <v>0.38196836103665188</v>
      </c>
    </row>
    <row r="39" spans="1:15" s="12" customFormat="1" ht="26.5" thickTop="1" x14ac:dyDescent="0.3">
      <c r="A39" s="34" t="s">
        <v>166</v>
      </c>
      <c r="B39" s="18" t="s">
        <v>167</v>
      </c>
      <c r="C39" s="80">
        <f>+C40</f>
        <v>231295018</v>
      </c>
      <c r="D39" s="129">
        <f t="shared" ref="D39:M39" si="10">+D40</f>
        <v>52722920</v>
      </c>
      <c r="E39" s="129">
        <f t="shared" si="10"/>
        <v>72949520</v>
      </c>
      <c r="F39" s="129">
        <f t="shared" si="10"/>
        <v>211068418</v>
      </c>
      <c r="G39" s="129">
        <f t="shared" si="10"/>
        <v>0</v>
      </c>
      <c r="H39" s="129">
        <f t="shared" si="10"/>
        <v>209312118</v>
      </c>
      <c r="I39" s="129">
        <f t="shared" si="10"/>
        <v>1756300</v>
      </c>
      <c r="J39" s="129">
        <f t="shared" si="10"/>
        <v>74539818</v>
      </c>
      <c r="K39" s="129">
        <f t="shared" si="10"/>
        <v>16001809.619999999</v>
      </c>
      <c r="L39" s="129">
        <f t="shared" si="10"/>
        <v>16001809.619999999</v>
      </c>
      <c r="M39" s="129">
        <f t="shared" si="10"/>
        <v>16001809.619999999</v>
      </c>
      <c r="N39" s="143">
        <f t="shared" si="2"/>
        <v>0.35315476709547328</v>
      </c>
      <c r="O39" s="144">
        <f t="shared" si="3"/>
        <v>7.5813377347623834E-2</v>
      </c>
    </row>
    <row r="40" spans="1:15" s="12" customFormat="1" ht="24" customHeight="1" x14ac:dyDescent="0.3">
      <c r="A40" s="34" t="s">
        <v>168</v>
      </c>
      <c r="B40" s="18" t="s">
        <v>169</v>
      </c>
      <c r="C40" s="78">
        <f>SUM(C41:C47)</f>
        <v>231295018</v>
      </c>
      <c r="D40" s="118">
        <f t="shared" ref="D40:M40" si="11">SUM(D41:D47)</f>
        <v>52722920</v>
      </c>
      <c r="E40" s="118">
        <f t="shared" si="11"/>
        <v>72949520</v>
      </c>
      <c r="F40" s="118">
        <f t="shared" si="11"/>
        <v>211068418</v>
      </c>
      <c r="G40" s="118">
        <f t="shared" si="11"/>
        <v>0</v>
      </c>
      <c r="H40" s="118">
        <f t="shared" si="11"/>
        <v>209312118</v>
      </c>
      <c r="I40" s="118">
        <f t="shared" si="11"/>
        <v>1756300</v>
      </c>
      <c r="J40" s="118">
        <f t="shared" si="11"/>
        <v>74539818</v>
      </c>
      <c r="K40" s="118">
        <f t="shared" si="11"/>
        <v>16001809.619999999</v>
      </c>
      <c r="L40" s="118">
        <f t="shared" si="11"/>
        <v>16001809.619999999</v>
      </c>
      <c r="M40" s="118">
        <f t="shared" si="11"/>
        <v>16001809.619999999</v>
      </c>
      <c r="N40" s="143">
        <f t="shared" si="2"/>
        <v>0.35315476709547328</v>
      </c>
      <c r="O40" s="144">
        <f t="shared" si="3"/>
        <v>7.5813377347623834E-2</v>
      </c>
    </row>
    <row r="41" spans="1:15" x14ac:dyDescent="0.3">
      <c r="A41" s="39" t="s">
        <v>62</v>
      </c>
      <c r="B41" s="3" t="s">
        <v>63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33">
        <f t="shared" si="2"/>
        <v>0</v>
      </c>
      <c r="O41" s="141">
        <f t="shared" si="3"/>
        <v>0</v>
      </c>
    </row>
    <row r="42" spans="1:15" x14ac:dyDescent="0.3">
      <c r="A42" s="39" t="s">
        <v>64</v>
      </c>
      <c r="B42" s="3" t="s">
        <v>65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3543700</v>
      </c>
      <c r="I42" s="116">
        <v>1756300</v>
      </c>
      <c r="J42" s="116">
        <v>3543700</v>
      </c>
      <c r="K42" s="116">
        <v>3543700</v>
      </c>
      <c r="L42" s="116">
        <v>3543700</v>
      </c>
      <c r="M42" s="116">
        <v>3543700</v>
      </c>
      <c r="N42" s="133">
        <f t="shared" si="2"/>
        <v>0.66862264150943396</v>
      </c>
      <c r="O42" s="141">
        <f t="shared" si="3"/>
        <v>0.66862264150943396</v>
      </c>
    </row>
    <row r="43" spans="1:15" x14ac:dyDescent="0.3">
      <c r="A43" s="39" t="s">
        <v>66</v>
      </c>
      <c r="B43" s="3" t="s">
        <v>67</v>
      </c>
      <c r="C43" s="59">
        <v>30000000</v>
      </c>
      <c r="D43" s="116">
        <v>6722920</v>
      </c>
      <c r="E43" s="116">
        <v>949520</v>
      </c>
      <c r="F43" s="116">
        <v>35773400</v>
      </c>
      <c r="G43" s="116">
        <v>0</v>
      </c>
      <c r="H43" s="116">
        <v>35773400</v>
      </c>
      <c r="I43" s="116">
        <v>0</v>
      </c>
      <c r="J43" s="116">
        <v>23788500</v>
      </c>
      <c r="K43" s="116">
        <v>0</v>
      </c>
      <c r="L43" s="116">
        <v>0</v>
      </c>
      <c r="M43" s="116">
        <v>0</v>
      </c>
      <c r="N43" s="133">
        <f t="shared" si="2"/>
        <v>0.66497732952417155</v>
      </c>
      <c r="O43" s="141">
        <f t="shared" si="3"/>
        <v>0</v>
      </c>
    </row>
    <row r="44" spans="1:15" x14ac:dyDescent="0.3">
      <c r="A44" s="39" t="s">
        <v>68</v>
      </c>
      <c r="B44" s="3" t="s">
        <v>69</v>
      </c>
      <c r="C44" s="59">
        <v>50000000</v>
      </c>
      <c r="D44" s="116">
        <v>0</v>
      </c>
      <c r="E44" s="116">
        <v>50000000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O44" s="141"/>
    </row>
    <row r="45" spans="1:15" x14ac:dyDescent="0.3">
      <c r="A45" s="39" t="s">
        <v>70</v>
      </c>
      <c r="B45" s="3" t="s">
        <v>71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12458109.619999999</v>
      </c>
      <c r="L45" s="116">
        <v>12458109.619999999</v>
      </c>
      <c r="M45" s="116">
        <v>12458109.619999999</v>
      </c>
      <c r="N45" s="133">
        <f t="shared" si="2"/>
        <v>1</v>
      </c>
      <c r="O45" s="141">
        <f t="shared" si="3"/>
        <v>0.28975705092157422</v>
      </c>
    </row>
    <row r="46" spans="1:15" x14ac:dyDescent="0.3">
      <c r="A46" s="39" t="s">
        <v>72</v>
      </c>
      <c r="B46" s="3" t="s">
        <v>73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33">
        <f t="shared" si="2"/>
        <v>0</v>
      </c>
      <c r="O46" s="141">
        <f t="shared" si="3"/>
        <v>0</v>
      </c>
    </row>
    <row r="47" spans="1:15" x14ac:dyDescent="0.3">
      <c r="A47" s="39" t="s">
        <v>74</v>
      </c>
      <c r="B47" s="3" t="s">
        <v>75</v>
      </c>
      <c r="C47" s="59">
        <v>27000000</v>
      </c>
      <c r="D47" s="116">
        <v>0</v>
      </c>
      <c r="E47" s="116">
        <v>17000000</v>
      </c>
      <c r="F47" s="116">
        <v>10000000</v>
      </c>
      <c r="G47" s="116">
        <v>0</v>
      </c>
      <c r="H47" s="116">
        <v>10000000</v>
      </c>
      <c r="I47" s="116">
        <v>0</v>
      </c>
      <c r="J47" s="116">
        <v>4212600</v>
      </c>
      <c r="K47" s="116">
        <v>0</v>
      </c>
      <c r="L47" s="116">
        <v>0</v>
      </c>
      <c r="M47" s="116">
        <v>0</v>
      </c>
      <c r="N47" s="133">
        <f t="shared" si="2"/>
        <v>0.42126000000000002</v>
      </c>
      <c r="O47" s="141">
        <f t="shared" si="3"/>
        <v>0</v>
      </c>
    </row>
    <row r="48" spans="1:15" s="12" customFormat="1" ht="30" customHeight="1" x14ac:dyDescent="0.3">
      <c r="A48" s="41" t="s">
        <v>182</v>
      </c>
      <c r="B48" s="5" t="s">
        <v>181</v>
      </c>
      <c r="C48" s="78">
        <f>+C49</f>
        <v>12784413982</v>
      </c>
      <c r="D48" s="118">
        <f t="shared" ref="D48:M48" si="12">+D49</f>
        <v>1081891068</v>
      </c>
      <c r="E48" s="118">
        <f t="shared" si="12"/>
        <v>1061664468</v>
      </c>
      <c r="F48" s="118">
        <f t="shared" si="12"/>
        <v>12804640582</v>
      </c>
      <c r="G48" s="118">
        <f t="shared" si="12"/>
        <v>0</v>
      </c>
      <c r="H48" s="118">
        <f t="shared" si="12"/>
        <v>11818545867.290001</v>
      </c>
      <c r="I48" s="118">
        <f t="shared" si="12"/>
        <v>986094714.71000004</v>
      </c>
      <c r="J48" s="118">
        <f t="shared" si="12"/>
        <v>11113948762.67</v>
      </c>
      <c r="K48" s="118">
        <f t="shared" si="12"/>
        <v>4955587224.8399992</v>
      </c>
      <c r="L48" s="118">
        <f t="shared" si="12"/>
        <v>4954825961.8899994</v>
      </c>
      <c r="M48" s="118">
        <f t="shared" si="12"/>
        <v>4952114364.8899994</v>
      </c>
      <c r="N48" s="143">
        <f t="shared" si="2"/>
        <v>0.86796257118636555</v>
      </c>
      <c r="O48" s="144">
        <f t="shared" si="3"/>
        <v>0.38701494142727194</v>
      </c>
    </row>
    <row r="49" spans="1:15" s="12" customFormat="1" ht="33.75" customHeight="1" x14ac:dyDescent="0.3">
      <c r="A49" s="19" t="s">
        <v>170</v>
      </c>
      <c r="B49" s="20" t="s">
        <v>171</v>
      </c>
      <c r="C49" s="78">
        <f>SUM(C50:C65)</f>
        <v>12784413982</v>
      </c>
      <c r="D49" s="118">
        <f t="shared" ref="D49:M49" si="13">SUM(D50:D65)</f>
        <v>1081891068</v>
      </c>
      <c r="E49" s="118">
        <f t="shared" si="13"/>
        <v>1061664468</v>
      </c>
      <c r="F49" s="118">
        <f t="shared" si="13"/>
        <v>12804640582</v>
      </c>
      <c r="G49" s="118">
        <f t="shared" si="13"/>
        <v>0</v>
      </c>
      <c r="H49" s="118">
        <f t="shared" si="13"/>
        <v>11818545867.290001</v>
      </c>
      <c r="I49" s="118">
        <f t="shared" si="13"/>
        <v>986094714.71000004</v>
      </c>
      <c r="J49" s="118">
        <f t="shared" si="13"/>
        <v>11113948762.67</v>
      </c>
      <c r="K49" s="118">
        <f t="shared" si="13"/>
        <v>4955587224.8399992</v>
      </c>
      <c r="L49" s="118">
        <f t="shared" si="13"/>
        <v>4954825961.8899994</v>
      </c>
      <c r="M49" s="118">
        <f t="shared" si="13"/>
        <v>4952114364.8899994</v>
      </c>
      <c r="N49" s="143">
        <f t="shared" si="2"/>
        <v>0.86796257118636555</v>
      </c>
      <c r="O49" s="144">
        <f t="shared" si="3"/>
        <v>0.38701494142727194</v>
      </c>
    </row>
    <row r="50" spans="1:15" x14ac:dyDescent="0.3">
      <c r="A50" s="39" t="s">
        <v>76</v>
      </c>
      <c r="B50" s="3" t="s">
        <v>77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4617827</v>
      </c>
      <c r="K50" s="116">
        <v>4617827</v>
      </c>
      <c r="L50" s="116">
        <v>4617827</v>
      </c>
      <c r="M50" s="116">
        <v>4617827</v>
      </c>
      <c r="N50" s="133">
        <f t="shared" si="2"/>
        <v>0.46178269999999999</v>
      </c>
      <c r="O50" s="141">
        <f t="shared" si="3"/>
        <v>0.46178269999999999</v>
      </c>
    </row>
    <row r="51" spans="1:15" x14ac:dyDescent="0.3">
      <c r="A51" s="39" t="s">
        <v>78</v>
      </c>
      <c r="B51" s="3" t="s">
        <v>79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594018035</v>
      </c>
      <c r="L51" s="116">
        <v>594018035</v>
      </c>
      <c r="M51" s="116">
        <v>594018035</v>
      </c>
      <c r="N51" s="133">
        <f t="shared" si="2"/>
        <v>1</v>
      </c>
      <c r="O51" s="141">
        <f t="shared" si="3"/>
        <v>0.35315291893012085</v>
      </c>
    </row>
    <row r="52" spans="1:15" x14ac:dyDescent="0.3">
      <c r="A52" s="39" t="s">
        <v>80</v>
      </c>
      <c r="B52" s="3" t="s">
        <v>81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8620620</v>
      </c>
      <c r="L52" s="116">
        <v>8620620</v>
      </c>
      <c r="M52" s="116">
        <v>8620620</v>
      </c>
      <c r="N52" s="133">
        <f t="shared" si="2"/>
        <v>1</v>
      </c>
      <c r="O52" s="141">
        <f t="shared" si="3"/>
        <v>0.520882124756194</v>
      </c>
    </row>
    <row r="53" spans="1:15" x14ac:dyDescent="0.3">
      <c r="A53" s="39" t="s">
        <v>82</v>
      </c>
      <c r="B53" s="3" t="s">
        <v>83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71393540</v>
      </c>
      <c r="K53" s="116">
        <v>71393540</v>
      </c>
      <c r="L53" s="116">
        <v>71117090</v>
      </c>
      <c r="M53" s="116">
        <v>71117090</v>
      </c>
      <c r="N53" s="133">
        <f t="shared" si="2"/>
        <v>0.61124606164383566</v>
      </c>
      <c r="O53" s="141">
        <f t="shared" si="3"/>
        <v>0.61124606164383566</v>
      </c>
    </row>
    <row r="54" spans="1:15" x14ac:dyDescent="0.3">
      <c r="A54" s="39" t="s">
        <v>84</v>
      </c>
      <c r="B54" s="3" t="s">
        <v>85</v>
      </c>
      <c r="C54" s="59">
        <v>317000000</v>
      </c>
      <c r="D54" s="116">
        <v>306815534</v>
      </c>
      <c r="E54" s="116">
        <v>306415534</v>
      </c>
      <c r="F54" s="116">
        <v>317400000</v>
      </c>
      <c r="G54" s="116">
        <v>0</v>
      </c>
      <c r="H54" s="116">
        <v>0</v>
      </c>
      <c r="I54" s="116">
        <v>317400000</v>
      </c>
      <c r="J54" s="116">
        <v>0</v>
      </c>
      <c r="K54" s="116">
        <v>0</v>
      </c>
      <c r="L54" s="116">
        <v>0</v>
      </c>
      <c r="M54" s="116">
        <v>0</v>
      </c>
      <c r="N54" s="133">
        <f t="shared" si="2"/>
        <v>0</v>
      </c>
      <c r="O54" s="141">
        <f t="shared" si="3"/>
        <v>0</v>
      </c>
    </row>
    <row r="55" spans="1:15" x14ac:dyDescent="0.3">
      <c r="A55" s="39" t="s">
        <v>86</v>
      </c>
      <c r="B55" s="3" t="s">
        <v>87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2201592311.96</v>
      </c>
      <c r="L55" s="116">
        <v>2201592311.96</v>
      </c>
      <c r="M55" s="116">
        <v>2201592311.96</v>
      </c>
      <c r="N55" s="133">
        <f t="shared" si="2"/>
        <v>1</v>
      </c>
      <c r="O55" s="141">
        <f t="shared" si="3"/>
        <v>0.49833071562307774</v>
      </c>
    </row>
    <row r="56" spans="1:15" x14ac:dyDescent="0.3">
      <c r="A56" s="39" t="s">
        <v>88</v>
      </c>
      <c r="B56" s="3" t="s">
        <v>89</v>
      </c>
      <c r="C56" s="59">
        <v>1350000000</v>
      </c>
      <c r="D56" s="116">
        <v>484900000</v>
      </c>
      <c r="E56" s="116">
        <v>13500000</v>
      </c>
      <c r="F56" s="116">
        <v>1821400000</v>
      </c>
      <c r="G56" s="116">
        <v>0</v>
      </c>
      <c r="H56" s="116">
        <v>1754857732.3299999</v>
      </c>
      <c r="I56" s="116">
        <v>66542267.670000002</v>
      </c>
      <c r="J56" s="116">
        <v>1705657732.3299999</v>
      </c>
      <c r="K56" s="116">
        <v>1042606397</v>
      </c>
      <c r="L56" s="116">
        <v>1042606397</v>
      </c>
      <c r="M56" s="116">
        <v>1042606397</v>
      </c>
      <c r="N56" s="133">
        <f t="shared" si="2"/>
        <v>0.93645422879653006</v>
      </c>
      <c r="O56" s="141">
        <f t="shared" si="3"/>
        <v>0.57242033435818596</v>
      </c>
    </row>
    <row r="57" spans="1:15" x14ac:dyDescent="0.3">
      <c r="A57" s="39" t="s">
        <v>90</v>
      </c>
      <c r="B57" s="3" t="s">
        <v>91</v>
      </c>
      <c r="C57" s="59">
        <v>1296143803</v>
      </c>
      <c r="D57" s="116">
        <v>234515534</v>
      </c>
      <c r="E57" s="116">
        <v>705175534</v>
      </c>
      <c r="F57" s="116">
        <v>825483803</v>
      </c>
      <c r="G57" s="116">
        <v>0</v>
      </c>
      <c r="H57" s="116">
        <v>814006714</v>
      </c>
      <c r="I57" s="116">
        <v>11477089</v>
      </c>
      <c r="J57" s="116">
        <v>754370461</v>
      </c>
      <c r="K57" s="116">
        <v>333201907</v>
      </c>
      <c r="L57" s="116">
        <v>333201907</v>
      </c>
      <c r="M57" s="116">
        <v>333201907</v>
      </c>
      <c r="N57" s="133">
        <f t="shared" si="2"/>
        <v>0.91385252897566549</v>
      </c>
      <c r="O57" s="141">
        <f t="shared" si="3"/>
        <v>0.40364439106989963</v>
      </c>
    </row>
    <row r="58" spans="1:15" x14ac:dyDescent="0.3">
      <c r="A58" s="39" t="s">
        <v>92</v>
      </c>
      <c r="B58" s="3" t="s">
        <v>93</v>
      </c>
      <c r="C58" s="59">
        <v>88517002</v>
      </c>
      <c r="D58" s="116">
        <v>30060000</v>
      </c>
      <c r="E58" s="116">
        <v>0</v>
      </c>
      <c r="F58" s="116">
        <v>118577002</v>
      </c>
      <c r="G58" s="116">
        <v>0</v>
      </c>
      <c r="H58" s="116">
        <v>118577002</v>
      </c>
      <c r="I58" s="116">
        <v>0</v>
      </c>
      <c r="J58" s="116">
        <v>99545571.230000004</v>
      </c>
      <c r="K58" s="116">
        <v>35400101.469999999</v>
      </c>
      <c r="L58" s="116">
        <v>34915288.520000003</v>
      </c>
      <c r="M58" s="116">
        <v>34915288.520000003</v>
      </c>
      <c r="N58" s="133">
        <f t="shared" si="2"/>
        <v>0.83950150156435899</v>
      </c>
      <c r="O58" s="141">
        <f t="shared" si="3"/>
        <v>0.29854103977093299</v>
      </c>
    </row>
    <row r="59" spans="1:15" x14ac:dyDescent="0.3">
      <c r="A59" s="39" t="s">
        <v>94</v>
      </c>
      <c r="B59" s="3" t="s">
        <v>95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942601810.96000004</v>
      </c>
      <c r="I59" s="116">
        <v>364772225.04000002</v>
      </c>
      <c r="J59" s="116">
        <v>941049310.96000004</v>
      </c>
      <c r="K59" s="116">
        <v>291747682.56</v>
      </c>
      <c r="L59" s="116">
        <v>291747682.56</v>
      </c>
      <c r="M59" s="116">
        <v>291747682.56</v>
      </c>
      <c r="N59" s="133">
        <f t="shared" si="2"/>
        <v>0.71980113192335116</v>
      </c>
      <c r="O59" s="141">
        <f t="shared" si="3"/>
        <v>0.22315548154269754</v>
      </c>
    </row>
    <row r="60" spans="1:15" x14ac:dyDescent="0.3">
      <c r="A60" s="39" t="s">
        <v>96</v>
      </c>
      <c r="B60" s="3" t="s">
        <v>97</v>
      </c>
      <c r="C60" s="59">
        <v>219330000</v>
      </c>
      <c r="D60" s="116">
        <v>0</v>
      </c>
      <c r="E60" s="116">
        <v>29574242</v>
      </c>
      <c r="F60" s="116">
        <v>189755758</v>
      </c>
      <c r="G60" s="116">
        <v>0</v>
      </c>
      <c r="H60" s="116">
        <v>163852625</v>
      </c>
      <c r="I60" s="116">
        <v>25903133</v>
      </c>
      <c r="J60" s="116">
        <v>43852625</v>
      </c>
      <c r="K60" s="116">
        <v>8890429.6999999993</v>
      </c>
      <c r="L60" s="116">
        <v>8890429.6999999993</v>
      </c>
      <c r="M60" s="116">
        <v>8890429.6999999993</v>
      </c>
      <c r="N60" s="133">
        <f t="shared" si="2"/>
        <v>0.23110036534438128</v>
      </c>
      <c r="O60" s="141">
        <f t="shared" si="3"/>
        <v>4.6851962721468507E-2</v>
      </c>
    </row>
    <row r="61" spans="1:15" x14ac:dyDescent="0.3">
      <c r="A61" s="39" t="s">
        <v>98</v>
      </c>
      <c r="B61" s="3" t="s">
        <v>99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33">
        <f t="shared" si="2"/>
        <v>1</v>
      </c>
      <c r="O61" s="141">
        <f t="shared" si="3"/>
        <v>0</v>
      </c>
    </row>
    <row r="62" spans="1:15" x14ac:dyDescent="0.3">
      <c r="A62" s="39" t="s">
        <v>100</v>
      </c>
      <c r="B62" s="3" t="s">
        <v>101</v>
      </c>
      <c r="C62" s="59">
        <v>75000000</v>
      </c>
      <c r="D62" s="116">
        <v>5000000</v>
      </c>
      <c r="E62" s="116">
        <v>180000</v>
      </c>
      <c r="F62" s="116">
        <v>79820000</v>
      </c>
      <c r="G62" s="116">
        <v>0</v>
      </c>
      <c r="H62" s="116">
        <v>79820000</v>
      </c>
      <c r="I62" s="116">
        <v>0</v>
      </c>
      <c r="J62" s="116">
        <v>79820000</v>
      </c>
      <c r="K62" s="116">
        <v>0</v>
      </c>
      <c r="L62" s="116">
        <v>0</v>
      </c>
      <c r="M62" s="116">
        <v>0</v>
      </c>
      <c r="N62" s="133">
        <f t="shared" si="2"/>
        <v>1</v>
      </c>
      <c r="O62" s="141">
        <f t="shared" si="3"/>
        <v>0</v>
      </c>
    </row>
    <row r="63" spans="1:15" x14ac:dyDescent="0.3">
      <c r="A63" s="39" t="s">
        <v>102</v>
      </c>
      <c r="B63" s="3" t="s">
        <v>103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109521.15</v>
      </c>
      <c r="K63" s="116">
        <v>109521.15</v>
      </c>
      <c r="L63" s="116">
        <v>109521.15</v>
      </c>
      <c r="M63" s="116">
        <v>109521.15</v>
      </c>
      <c r="N63" s="133">
        <f t="shared" si="2"/>
        <v>4.380846E-2</v>
      </c>
      <c r="O63" s="141">
        <f t="shared" si="3"/>
        <v>4.380846E-2</v>
      </c>
    </row>
    <row r="64" spans="1:15" x14ac:dyDescent="0.3">
      <c r="A64" s="39" t="s">
        <v>104</v>
      </c>
      <c r="B64" s="3" t="s">
        <v>105</v>
      </c>
      <c r="C64" s="59">
        <v>1138500000</v>
      </c>
      <c r="D64" s="116">
        <v>20600000</v>
      </c>
      <c r="E64" s="116">
        <v>96238</v>
      </c>
      <c r="F64" s="116">
        <v>1159003762</v>
      </c>
      <c r="G64" s="116">
        <v>0</v>
      </c>
      <c r="H64" s="116">
        <v>1159003762</v>
      </c>
      <c r="I64" s="116">
        <v>0</v>
      </c>
      <c r="J64" s="116">
        <v>1029659312</v>
      </c>
      <c r="K64" s="116">
        <v>138057702</v>
      </c>
      <c r="L64" s="116">
        <v>138057702</v>
      </c>
      <c r="M64" s="116">
        <v>138057702</v>
      </c>
      <c r="N64" s="133">
        <f t="shared" si="2"/>
        <v>0.88840031910094874</v>
      </c>
      <c r="O64" s="141">
        <f t="shared" si="3"/>
        <v>0.11911756158734539</v>
      </c>
    </row>
    <row r="65" spans="1:15" ht="13.5" thickBot="1" x14ac:dyDescent="0.35">
      <c r="A65" s="42" t="s">
        <v>106</v>
      </c>
      <c r="B65" s="43" t="s">
        <v>107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227346641</v>
      </c>
      <c r="K65" s="125">
        <v>225331150</v>
      </c>
      <c r="L65" s="125">
        <v>225331150</v>
      </c>
      <c r="M65" s="125">
        <v>222619553</v>
      </c>
      <c r="N65" s="133">
        <f t="shared" si="2"/>
        <v>0.32478091571428569</v>
      </c>
      <c r="O65" s="141">
        <f t="shared" si="3"/>
        <v>0.32190164285714284</v>
      </c>
    </row>
    <row r="66" spans="1:15" s="25" customFormat="1" ht="27.75" customHeight="1" thickTop="1" thickBot="1" x14ac:dyDescent="0.35">
      <c r="A66" s="164" t="s">
        <v>172</v>
      </c>
      <c r="B66" s="165"/>
      <c r="C66" s="53">
        <f>SUM(C67:C70)</f>
        <v>10639836000</v>
      </c>
      <c r="D66" s="126">
        <f t="shared" ref="D66:M66" si="14">SUM(D67:D70)</f>
        <v>30000000</v>
      </c>
      <c r="E66" s="126">
        <f t="shared" si="14"/>
        <v>30000000</v>
      </c>
      <c r="F66" s="126">
        <f t="shared" si="14"/>
        <v>10639836000</v>
      </c>
      <c r="G66" s="126">
        <f t="shared" si="14"/>
        <v>4385971075</v>
      </c>
      <c r="H66" s="126">
        <f t="shared" si="14"/>
        <v>4840416925</v>
      </c>
      <c r="I66" s="126">
        <f t="shared" si="14"/>
        <v>1413448000</v>
      </c>
      <c r="J66" s="126">
        <f t="shared" si="14"/>
        <v>109123365</v>
      </c>
      <c r="K66" s="126">
        <f t="shared" si="14"/>
        <v>107676651</v>
      </c>
      <c r="L66" s="126">
        <f t="shared" si="14"/>
        <v>107676651</v>
      </c>
      <c r="M66" s="126">
        <f t="shared" si="14"/>
        <v>107676651</v>
      </c>
      <c r="N66" s="145">
        <f t="shared" si="2"/>
        <v>1.0256113440094377E-2</v>
      </c>
      <c r="O66" s="146">
        <f t="shared" si="3"/>
        <v>1.0120141983391473E-2</v>
      </c>
    </row>
    <row r="67" spans="1:15" s="12" customFormat="1" ht="39.5" thickTop="1" x14ac:dyDescent="0.3">
      <c r="A67" s="21" t="s">
        <v>173</v>
      </c>
      <c r="B67" s="22" t="s">
        <v>174</v>
      </c>
      <c r="C67" s="80">
        <v>10000000000</v>
      </c>
      <c r="D67" s="129"/>
      <c r="E67" s="129"/>
      <c r="F67" s="129">
        <v>10000000000</v>
      </c>
      <c r="G67" s="129">
        <v>4385971075</v>
      </c>
      <c r="H67" s="129">
        <v>4714028925</v>
      </c>
      <c r="I67" s="129">
        <v>900000000</v>
      </c>
      <c r="J67" s="129"/>
      <c r="K67" s="129"/>
      <c r="L67" s="129"/>
      <c r="M67" s="129"/>
      <c r="N67" s="143">
        <f t="shared" si="2"/>
        <v>0</v>
      </c>
      <c r="O67" s="144">
        <f t="shared" si="3"/>
        <v>0</v>
      </c>
    </row>
    <row r="68" spans="1:15" x14ac:dyDescent="0.3">
      <c r="A68" s="39" t="s">
        <v>108</v>
      </c>
      <c r="B68" s="3" t="s">
        <v>109</v>
      </c>
      <c r="C68" s="59">
        <v>96482174</v>
      </c>
      <c r="D68" s="116">
        <v>0</v>
      </c>
      <c r="E68" s="116">
        <v>30000000</v>
      </c>
      <c r="F68" s="116">
        <v>66482174</v>
      </c>
      <c r="G68" s="116">
        <v>0</v>
      </c>
      <c r="H68" s="116">
        <v>66482174</v>
      </c>
      <c r="I68" s="116">
        <v>0</v>
      </c>
      <c r="J68" s="116">
        <v>53772672</v>
      </c>
      <c r="K68" s="116">
        <v>52325958</v>
      </c>
      <c r="L68" s="116">
        <v>52325958</v>
      </c>
      <c r="M68" s="116">
        <v>52325958</v>
      </c>
      <c r="N68" s="133">
        <f t="shared" si="2"/>
        <v>0.80882842369143948</v>
      </c>
      <c r="O68" s="141">
        <f t="shared" si="3"/>
        <v>0.78706749270864695</v>
      </c>
    </row>
    <row r="69" spans="1:15" x14ac:dyDescent="0.3">
      <c r="A69" s="39" t="s">
        <v>110</v>
      </c>
      <c r="B69" s="3" t="s">
        <v>111</v>
      </c>
      <c r="C69" s="59">
        <v>29905826</v>
      </c>
      <c r="D69" s="116">
        <v>30000000</v>
      </c>
      <c r="E69" s="116">
        <v>0</v>
      </c>
      <c r="F69" s="116">
        <v>59905826</v>
      </c>
      <c r="G69" s="116">
        <v>0</v>
      </c>
      <c r="H69" s="116">
        <v>59905826</v>
      </c>
      <c r="I69" s="116">
        <v>0</v>
      </c>
      <c r="J69" s="116">
        <v>55350693</v>
      </c>
      <c r="K69" s="116">
        <v>55350693</v>
      </c>
      <c r="L69" s="116">
        <v>55350693</v>
      </c>
      <c r="M69" s="116">
        <v>55350693</v>
      </c>
      <c r="N69" s="133">
        <f t="shared" si="2"/>
        <v>0.92396176959483034</v>
      </c>
      <c r="O69" s="141">
        <f t="shared" si="3"/>
        <v>0.92396176959483034</v>
      </c>
    </row>
    <row r="70" spans="1:15" ht="13.5" thickBot="1" x14ac:dyDescent="0.35">
      <c r="A70" s="42" t="s">
        <v>112</v>
      </c>
      <c r="B70" s="43" t="s">
        <v>113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33">
        <f t="shared" si="2"/>
        <v>0</v>
      </c>
      <c r="O70" s="141">
        <f t="shared" si="3"/>
        <v>0</v>
      </c>
    </row>
    <row r="71" spans="1:15" ht="23.25" customHeight="1" thickTop="1" thickBot="1" x14ac:dyDescent="0.35">
      <c r="A71" s="164" t="s">
        <v>175</v>
      </c>
      <c r="B71" s="165"/>
      <c r="C71" s="53">
        <f>SUM(C72:C74)</f>
        <v>196062000</v>
      </c>
      <c r="D71" s="126">
        <f t="shared" ref="D71:M71" si="15">SUM(D72:D74)</f>
        <v>0</v>
      </c>
      <c r="E71" s="126">
        <f t="shared" si="15"/>
        <v>0</v>
      </c>
      <c r="F71" s="126">
        <f t="shared" si="15"/>
        <v>196062000</v>
      </c>
      <c r="G71" s="126">
        <f t="shared" si="15"/>
        <v>0</v>
      </c>
      <c r="H71" s="126">
        <f t="shared" si="15"/>
        <v>15340000</v>
      </c>
      <c r="I71" s="126">
        <f t="shared" si="15"/>
        <v>180722000</v>
      </c>
      <c r="J71" s="126">
        <f t="shared" si="15"/>
        <v>15340000</v>
      </c>
      <c r="K71" s="126">
        <f t="shared" si="15"/>
        <v>2538894</v>
      </c>
      <c r="L71" s="126">
        <f t="shared" si="15"/>
        <v>2538894</v>
      </c>
      <c r="M71" s="126">
        <f t="shared" si="15"/>
        <v>2538894</v>
      </c>
      <c r="N71" s="145">
        <f t="shared" si="2"/>
        <v>7.824055655863961E-2</v>
      </c>
      <c r="O71" s="146">
        <f t="shared" si="3"/>
        <v>1.2949444563454418E-2</v>
      </c>
    </row>
    <row r="72" spans="1:15" ht="13.5" thickTop="1" x14ac:dyDescent="0.3">
      <c r="A72" s="46" t="s">
        <v>114</v>
      </c>
      <c r="B72" s="47" t="s">
        <v>115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2016894</v>
      </c>
      <c r="L72" s="130">
        <v>2016894</v>
      </c>
      <c r="M72" s="130">
        <v>2016894</v>
      </c>
      <c r="N72" s="133">
        <f t="shared" si="2"/>
        <v>0.72753253545334096</v>
      </c>
      <c r="O72" s="141">
        <f t="shared" si="3"/>
        <v>9.9025239948753591E-2</v>
      </c>
    </row>
    <row r="73" spans="1:15" x14ac:dyDescent="0.3">
      <c r="A73" s="39" t="s">
        <v>116</v>
      </c>
      <c r="B73" s="3" t="s">
        <v>117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522000</v>
      </c>
      <c r="K73" s="116">
        <v>522000</v>
      </c>
      <c r="L73" s="116">
        <v>522000</v>
      </c>
      <c r="M73" s="116">
        <v>522000</v>
      </c>
      <c r="N73" s="133">
        <f t="shared" ref="N73:N89" si="16">+J73/F73</f>
        <v>0.20173710331799566</v>
      </c>
      <c r="O73" s="141">
        <f t="shared" ref="O73:O89" si="17">+K73/F73</f>
        <v>0.20173710331799566</v>
      </c>
    </row>
    <row r="74" spans="1:15" s="12" customFormat="1" ht="26.5" thickBot="1" x14ac:dyDescent="0.35">
      <c r="A74" s="16" t="s">
        <v>176</v>
      </c>
      <c r="B74" s="17" t="s">
        <v>177</v>
      </c>
      <c r="C74" s="79">
        <v>173107000</v>
      </c>
      <c r="D74" s="121"/>
      <c r="E74" s="121"/>
      <c r="F74" s="121">
        <v>173107000</v>
      </c>
      <c r="G74" s="121"/>
      <c r="H74" s="121"/>
      <c r="I74" s="121">
        <v>173107000</v>
      </c>
      <c r="J74" s="121"/>
      <c r="K74" s="121"/>
      <c r="L74" s="121"/>
      <c r="M74" s="121"/>
      <c r="N74" s="143">
        <f t="shared" si="16"/>
        <v>0</v>
      </c>
      <c r="O74" s="144">
        <f t="shared" si="17"/>
        <v>0</v>
      </c>
    </row>
    <row r="75" spans="1:15" s="12" customFormat="1" ht="28.5" customHeight="1" thickTop="1" thickBot="1" x14ac:dyDescent="0.35">
      <c r="A75" s="164" t="s">
        <v>178</v>
      </c>
      <c r="B75" s="165"/>
      <c r="C75" s="53">
        <f>SUM(C76:C88)</f>
        <v>23100000000</v>
      </c>
      <c r="D75" s="126">
        <f t="shared" ref="D75:M75" si="18">SUM(D76:D88)</f>
        <v>1594334825</v>
      </c>
      <c r="E75" s="126">
        <f t="shared" si="18"/>
        <v>1594334825</v>
      </c>
      <c r="F75" s="126">
        <f t="shared" si="18"/>
        <v>23100000000</v>
      </c>
      <c r="G75" s="126">
        <f t="shared" si="18"/>
        <v>0</v>
      </c>
      <c r="H75" s="126">
        <f t="shared" si="18"/>
        <v>17211612743</v>
      </c>
      <c r="I75" s="126">
        <f t="shared" si="18"/>
        <v>5888387257</v>
      </c>
      <c r="J75" s="126">
        <f t="shared" si="18"/>
        <v>11756037995</v>
      </c>
      <c r="K75" s="126">
        <f t="shared" si="18"/>
        <v>4610405595</v>
      </c>
      <c r="L75" s="126">
        <f t="shared" si="18"/>
        <v>4602255595</v>
      </c>
      <c r="M75" s="126">
        <f t="shared" si="18"/>
        <v>4522307845</v>
      </c>
      <c r="N75" s="145">
        <f t="shared" si="16"/>
        <v>0.5089193937229437</v>
      </c>
      <c r="O75" s="146">
        <f t="shared" si="17"/>
        <v>0.1995846577922078</v>
      </c>
    </row>
    <row r="76" spans="1:15" ht="13.5" thickTop="1" x14ac:dyDescent="0.3">
      <c r="A76" s="46" t="s">
        <v>118</v>
      </c>
      <c r="B76" s="47" t="s">
        <v>119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4668701256</v>
      </c>
      <c r="I76" s="130">
        <v>1047324140</v>
      </c>
      <c r="J76" s="130">
        <v>4201285657</v>
      </c>
      <c r="K76" s="130">
        <v>1851042057.5</v>
      </c>
      <c r="L76" s="130">
        <v>1842892057.5</v>
      </c>
      <c r="M76" s="130">
        <v>1771848507.5</v>
      </c>
      <c r="N76" s="133">
        <f t="shared" si="16"/>
        <v>0.73500122304215176</v>
      </c>
      <c r="O76" s="141">
        <f t="shared" si="17"/>
        <v>0.32383377071685776</v>
      </c>
    </row>
    <row r="77" spans="1:15" x14ac:dyDescent="0.3">
      <c r="A77" s="39" t="s">
        <v>120</v>
      </c>
      <c r="B77" s="3" t="s">
        <v>121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889030530</v>
      </c>
      <c r="I77" s="116">
        <v>42602583</v>
      </c>
      <c r="J77" s="116">
        <v>636158037</v>
      </c>
      <c r="K77" s="116">
        <v>206299809.5</v>
      </c>
      <c r="L77" s="116">
        <v>206299809.5</v>
      </c>
      <c r="M77" s="116">
        <v>206299809.5</v>
      </c>
      <c r="N77" s="133">
        <f t="shared" si="16"/>
        <v>0.68284180555956686</v>
      </c>
      <c r="O77" s="141">
        <f t="shared" si="17"/>
        <v>0.22143889758886232</v>
      </c>
    </row>
    <row r="78" spans="1:15" x14ac:dyDescent="0.3">
      <c r="A78" s="39" t="s">
        <v>122</v>
      </c>
      <c r="B78" s="3" t="s">
        <v>123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2145032399</v>
      </c>
      <c r="I78" s="116">
        <v>241097615</v>
      </c>
      <c r="J78" s="116">
        <v>1848228308</v>
      </c>
      <c r="K78" s="116">
        <v>693287296.5</v>
      </c>
      <c r="L78" s="116">
        <v>693287296.5</v>
      </c>
      <c r="M78" s="116">
        <v>693287296.5</v>
      </c>
      <c r="N78" s="133">
        <f t="shared" si="16"/>
        <v>0.77457150161810084</v>
      </c>
      <c r="O78" s="141">
        <f t="shared" si="17"/>
        <v>0.29054883532427667</v>
      </c>
    </row>
    <row r="79" spans="1:15" x14ac:dyDescent="0.3">
      <c r="A79" s="39" t="s">
        <v>124</v>
      </c>
      <c r="B79" s="3" t="s">
        <v>125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753400000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33">
        <f t="shared" si="16"/>
        <v>0</v>
      </c>
      <c r="O79" s="141">
        <f t="shared" si="17"/>
        <v>0</v>
      </c>
    </row>
    <row r="80" spans="1:15" x14ac:dyDescent="0.3">
      <c r="A80" s="39" t="s">
        <v>126</v>
      </c>
      <c r="B80" s="3" t="s">
        <v>127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246594100</v>
      </c>
      <c r="I80" s="116">
        <v>5900</v>
      </c>
      <c r="J80" s="116">
        <v>164994100</v>
      </c>
      <c r="K80" s="116">
        <v>55447719</v>
      </c>
      <c r="L80" s="116">
        <v>55447719</v>
      </c>
      <c r="M80" s="116">
        <v>46543519</v>
      </c>
      <c r="N80" s="133">
        <f t="shared" si="16"/>
        <v>0.66907583130575832</v>
      </c>
      <c r="O80" s="141">
        <f t="shared" si="17"/>
        <v>0.22484881995133821</v>
      </c>
    </row>
    <row r="81" spans="1:15" x14ac:dyDescent="0.3">
      <c r="A81" s="39" t="s">
        <v>128</v>
      </c>
      <c r="B81" s="3" t="s">
        <v>129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3547958376</v>
      </c>
      <c r="I81" s="116">
        <v>1243602124</v>
      </c>
      <c r="J81" s="116">
        <v>1767598376</v>
      </c>
      <c r="K81" s="116">
        <v>627193349</v>
      </c>
      <c r="L81" s="116">
        <v>627193349</v>
      </c>
      <c r="M81" s="116">
        <v>627193349</v>
      </c>
      <c r="N81" s="133">
        <f t="shared" si="16"/>
        <v>0.36889826936339426</v>
      </c>
      <c r="O81" s="141">
        <f t="shared" si="17"/>
        <v>0.13089542519602956</v>
      </c>
    </row>
    <row r="82" spans="1:15" x14ac:dyDescent="0.3">
      <c r="A82" s="39" t="s">
        <v>130</v>
      </c>
      <c r="B82" s="3" t="s">
        <v>131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193000000</v>
      </c>
      <c r="I82" s="116">
        <v>709649775</v>
      </c>
      <c r="J82" s="116">
        <v>97183333</v>
      </c>
      <c r="K82" s="116">
        <v>38700000</v>
      </c>
      <c r="L82" s="116">
        <v>38700000</v>
      </c>
      <c r="M82" s="116">
        <v>38700000</v>
      </c>
      <c r="N82" s="133">
        <f t="shared" si="16"/>
        <v>0.1076644959004172</v>
      </c>
      <c r="O82" s="141">
        <f t="shared" si="17"/>
        <v>4.2873771280782735E-2</v>
      </c>
    </row>
    <row r="83" spans="1:15" x14ac:dyDescent="0.3">
      <c r="A83" s="39" t="s">
        <v>132</v>
      </c>
      <c r="B83" s="3" t="s">
        <v>133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1533914139</v>
      </c>
      <c r="I83" s="116">
        <v>47610877</v>
      </c>
      <c r="J83" s="116">
        <v>652087333</v>
      </c>
      <c r="K83" s="116">
        <v>257720667</v>
      </c>
      <c r="L83" s="116">
        <v>257720667</v>
      </c>
      <c r="M83" s="116">
        <v>257720667</v>
      </c>
      <c r="N83" s="133">
        <f t="shared" si="16"/>
        <v>0.41231553494440581</v>
      </c>
      <c r="O83" s="141">
        <f t="shared" si="17"/>
        <v>0.16295706004817315</v>
      </c>
    </row>
    <row r="84" spans="1:15" x14ac:dyDescent="0.3">
      <c r="A84" s="39" t="s">
        <v>134</v>
      </c>
      <c r="B84" s="3" t="s">
        <v>135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513830011</v>
      </c>
      <c r="I84" s="116">
        <v>635128593</v>
      </c>
      <c r="J84" s="116">
        <v>428480017</v>
      </c>
      <c r="K84" s="116">
        <v>154013340</v>
      </c>
      <c r="L84" s="116">
        <v>154013340</v>
      </c>
      <c r="M84" s="116">
        <v>154013340</v>
      </c>
      <c r="N84" s="133">
        <f t="shared" si="16"/>
        <v>0.3729290293908622</v>
      </c>
      <c r="O84" s="141">
        <f t="shared" si="17"/>
        <v>0.13404603043470487</v>
      </c>
    </row>
    <row r="85" spans="1:15" x14ac:dyDescent="0.3">
      <c r="A85" s="39" t="s">
        <v>136</v>
      </c>
      <c r="B85" s="3" t="s">
        <v>137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884384990</v>
      </c>
      <c r="I85" s="116">
        <v>563807393</v>
      </c>
      <c r="J85" s="116">
        <v>831883267</v>
      </c>
      <c r="K85" s="116">
        <v>340550314</v>
      </c>
      <c r="L85" s="116">
        <v>340550314</v>
      </c>
      <c r="M85" s="116">
        <v>340550314</v>
      </c>
      <c r="N85" s="133">
        <f t="shared" si="16"/>
        <v>0.57442869936707852</v>
      </c>
      <c r="O85" s="141">
        <f t="shared" si="17"/>
        <v>0.23515543790841772</v>
      </c>
    </row>
    <row r="86" spans="1:15" x14ac:dyDescent="0.3">
      <c r="A86" s="39" t="s">
        <v>138</v>
      </c>
      <c r="B86" s="3" t="s">
        <v>139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316566667</v>
      </c>
      <c r="K86" s="116">
        <v>108900001</v>
      </c>
      <c r="L86" s="116">
        <v>108900001</v>
      </c>
      <c r="M86" s="116">
        <v>108900001</v>
      </c>
      <c r="N86" s="133">
        <f t="shared" si="16"/>
        <v>0.61136577775614787</v>
      </c>
      <c r="O86" s="141">
        <f t="shared" si="17"/>
        <v>0.21031188924578179</v>
      </c>
    </row>
    <row r="87" spans="1:15" x14ac:dyDescent="0.3">
      <c r="A87" s="39" t="s">
        <v>140</v>
      </c>
      <c r="B87" s="3" t="s">
        <v>141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563385574</v>
      </c>
      <c r="I87" s="116">
        <v>0</v>
      </c>
      <c r="J87" s="116">
        <v>105416233</v>
      </c>
      <c r="K87" s="116">
        <v>36464706.5</v>
      </c>
      <c r="L87" s="116">
        <v>36464706.5</v>
      </c>
      <c r="M87" s="116">
        <v>36464706.5</v>
      </c>
      <c r="N87" s="133">
        <f t="shared" si="16"/>
        <v>0.18711205587241395</v>
      </c>
      <c r="O87" s="141">
        <f t="shared" si="17"/>
        <v>6.4724246027641458E-2</v>
      </c>
    </row>
    <row r="88" spans="1:15" ht="13.5" thickBot="1" x14ac:dyDescent="0.35">
      <c r="A88" s="42" t="s">
        <v>142</v>
      </c>
      <c r="B88" s="43" t="s">
        <v>143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953114701</v>
      </c>
      <c r="I88" s="125">
        <v>1159022524</v>
      </c>
      <c r="J88" s="125">
        <v>706156667</v>
      </c>
      <c r="K88" s="125">
        <v>240786335</v>
      </c>
      <c r="L88" s="125">
        <v>240786335</v>
      </c>
      <c r="M88" s="125">
        <v>240786335</v>
      </c>
      <c r="N88" s="133">
        <f t="shared" si="16"/>
        <v>0.33433275955827157</v>
      </c>
      <c r="O88" s="141">
        <f t="shared" si="17"/>
        <v>0.11400127423065516</v>
      </c>
    </row>
    <row r="89" spans="1:15" ht="29.25" customHeight="1" thickTop="1" thickBot="1" x14ac:dyDescent="0.35">
      <c r="A89" s="164" t="s">
        <v>179</v>
      </c>
      <c r="B89" s="165" t="s">
        <v>1</v>
      </c>
      <c r="C89" s="53">
        <f>+C8+C75</f>
        <v>69298249000</v>
      </c>
      <c r="D89" s="126">
        <f t="shared" ref="D89:M89" si="19">+D8+D75</f>
        <v>2758948813</v>
      </c>
      <c r="E89" s="126">
        <f t="shared" si="19"/>
        <v>2861962574</v>
      </c>
      <c r="F89" s="126">
        <f t="shared" si="19"/>
        <v>69195235239</v>
      </c>
      <c r="G89" s="126">
        <f t="shared" si="19"/>
        <v>6509408075</v>
      </c>
      <c r="H89" s="126">
        <f t="shared" si="19"/>
        <v>54215418892.290001</v>
      </c>
      <c r="I89" s="126">
        <f t="shared" si="19"/>
        <v>8470408271.71</v>
      </c>
      <c r="J89" s="126">
        <f t="shared" si="19"/>
        <v>32760069258.669998</v>
      </c>
      <c r="K89" s="126">
        <f t="shared" si="19"/>
        <v>19373311873.459999</v>
      </c>
      <c r="L89" s="126">
        <f t="shared" si="19"/>
        <v>19364400610.509998</v>
      </c>
      <c r="M89" s="126">
        <f t="shared" si="19"/>
        <v>19281741263.509998</v>
      </c>
      <c r="N89" s="145">
        <f t="shared" si="16"/>
        <v>0.47344400442482609</v>
      </c>
      <c r="O89" s="146">
        <f t="shared" si="17"/>
        <v>0.27998043227318581</v>
      </c>
    </row>
    <row r="90" spans="1:15" ht="13.5" thickTop="1" x14ac:dyDescent="0.3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 x14ac:dyDescent="0.3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85f7f5-9e33-4a0e-afb0-482ea03e13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3540934A49DD45B59B01CF804AFF71" ma:contentTypeVersion="9" ma:contentTypeDescription="Crear nuevo documento." ma:contentTypeScope="" ma:versionID="082a034a771f824a3d0c055333f8a328">
  <xsd:schema xmlns:xsd="http://www.w3.org/2001/XMLSchema" xmlns:xs="http://www.w3.org/2001/XMLSchema" xmlns:p="http://schemas.microsoft.com/office/2006/metadata/properties" xmlns:ns3="ae85f7f5-9e33-4a0e-afb0-482ea03e131d" targetNamespace="http://schemas.microsoft.com/office/2006/metadata/properties" ma:root="true" ma:fieldsID="65b7aea877aa9151386b275d8a9c3167" ns3:_="">
    <xsd:import namespace="ae85f7f5-9e33-4a0e-afb0-482ea03e13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5f7f5-9e33-4a0e-afb0-482ea03e13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AD879F-601C-4B42-8829-A64A18C869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385488-9647-4B21-A5B4-535205B966E2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85f7f5-9e33-4a0e-afb0-482ea03e131d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2A211D1-FF95-45E6-98DC-6D59C2299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85f7f5-9e33-4a0e-afb0-482ea03e13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</vt:lpstr>
      <vt:lpstr>MARZO</vt:lpstr>
      <vt:lpstr>ABRIL</vt:lpstr>
      <vt:lpstr>MAYO</vt:lpstr>
      <vt:lpstr>JUNIO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Constanza Gomez Rojas</dc:creator>
  <cp:lastModifiedBy>ronald andres rozo z</cp:lastModifiedBy>
  <dcterms:created xsi:type="dcterms:W3CDTF">2024-04-02T16:17:02Z</dcterms:created>
  <dcterms:modified xsi:type="dcterms:W3CDTF">2024-07-08T16:13:29Z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0x010100E73540934A49DD45B59B01CF804AFF71</vt:lpwstr>
  </property>
</Properties>
</file>