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\PRESUPUESTO 2023\INFORMES 2023\"/>
    </mc:Choice>
  </mc:AlternateContent>
  <bookViews>
    <workbookView xWindow="0" yWindow="0" windowWidth="19200" windowHeight="7960"/>
  </bookViews>
  <sheets>
    <sheet name="Enero" sheetId="3" r:id="rId1"/>
    <sheet name="Febrero" sheetId="5" r:id="rId2"/>
    <sheet name="Marzo" sheetId="4" r:id="rId3"/>
  </sheets>
  <calcPr calcId="162913"/>
</workbook>
</file>

<file path=xl/calcChain.xml><?xml version="1.0" encoding="utf-8"?>
<calcChain xmlns="http://schemas.openxmlformats.org/spreadsheetml/2006/main">
  <c r="C68" i="4" l="1"/>
  <c r="C63" i="4"/>
  <c r="O34" i="4"/>
  <c r="N34" i="4"/>
  <c r="O64" i="4"/>
  <c r="N64" i="4"/>
  <c r="D68" i="5"/>
  <c r="E68" i="5"/>
  <c r="F68" i="5"/>
  <c r="G68" i="5"/>
  <c r="H68" i="5"/>
  <c r="I68" i="5"/>
  <c r="J68" i="5"/>
  <c r="K68" i="5"/>
  <c r="L68" i="5"/>
  <c r="M68" i="5"/>
  <c r="C68" i="5"/>
  <c r="D63" i="5"/>
  <c r="E63" i="5"/>
  <c r="F63" i="5"/>
  <c r="G63" i="5"/>
  <c r="H63" i="5"/>
  <c r="I63" i="5"/>
  <c r="J63" i="5"/>
  <c r="K63" i="5"/>
  <c r="L63" i="5"/>
  <c r="M63" i="5"/>
  <c r="C63" i="5"/>
  <c r="O64" i="5"/>
  <c r="N64" i="5"/>
  <c r="O34" i="5"/>
  <c r="N34" i="5"/>
  <c r="M9" i="3" l="1"/>
  <c r="M8" i="3" s="1"/>
  <c r="M7" i="3" s="1"/>
  <c r="M6" i="3" s="1"/>
  <c r="M5" i="3" s="1"/>
  <c r="L9" i="3"/>
  <c r="L8" i="3" s="1"/>
  <c r="L7" i="3" s="1"/>
  <c r="L6" i="3" s="1"/>
  <c r="L5" i="3" s="1"/>
  <c r="K9" i="3"/>
  <c r="J9" i="3"/>
  <c r="I9" i="3"/>
  <c r="H9" i="3"/>
  <c r="G9" i="3"/>
  <c r="F9" i="3"/>
  <c r="E9" i="3"/>
  <c r="E8" i="3" s="1"/>
  <c r="E7" i="3" s="1"/>
  <c r="E6" i="3" s="1"/>
  <c r="E5" i="3" s="1"/>
  <c r="D9" i="3"/>
  <c r="D8" i="3" s="1"/>
  <c r="D7" i="3" s="1"/>
  <c r="D6" i="3" s="1"/>
  <c r="D5" i="3" s="1"/>
  <c r="K8" i="3"/>
  <c r="J8" i="3"/>
  <c r="I8" i="3"/>
  <c r="H8" i="3"/>
  <c r="G8" i="3"/>
  <c r="G7" i="3" s="1"/>
  <c r="G6" i="3" s="1"/>
  <c r="G5" i="3" s="1"/>
  <c r="F8" i="3"/>
  <c r="F7" i="3" s="1"/>
  <c r="F6" i="3" s="1"/>
  <c r="F5" i="3" s="1"/>
  <c r="K7" i="3"/>
  <c r="J7" i="3"/>
  <c r="I7" i="3"/>
  <c r="I6" i="3" s="1"/>
  <c r="I5" i="3" s="1"/>
  <c r="H7" i="3"/>
  <c r="H6" i="3" s="1"/>
  <c r="H5" i="3" s="1"/>
  <c r="K6" i="3"/>
  <c r="K5" i="3" s="1"/>
  <c r="J6" i="3"/>
  <c r="J5" i="3" s="1"/>
  <c r="D71" i="3"/>
  <c r="E71" i="3"/>
  <c r="F71" i="3"/>
  <c r="G71" i="3"/>
  <c r="H71" i="3"/>
  <c r="I71" i="3"/>
  <c r="J71" i="3"/>
  <c r="K71" i="3"/>
  <c r="L71" i="3"/>
  <c r="M71" i="3"/>
  <c r="C71" i="3"/>
  <c r="D67" i="3"/>
  <c r="E67" i="3"/>
  <c r="F67" i="3"/>
  <c r="G67" i="3"/>
  <c r="H67" i="3"/>
  <c r="I67" i="3"/>
  <c r="J67" i="3"/>
  <c r="K67" i="3"/>
  <c r="L67" i="3"/>
  <c r="M67" i="3"/>
  <c r="C67" i="3"/>
  <c r="N71" i="3"/>
  <c r="O71" i="3"/>
  <c r="D62" i="3" l="1"/>
  <c r="E62" i="3"/>
  <c r="F62" i="3"/>
  <c r="G62" i="3"/>
  <c r="H62" i="3"/>
  <c r="I62" i="3"/>
  <c r="J62" i="3"/>
  <c r="K62" i="3"/>
  <c r="L62" i="3"/>
  <c r="M62" i="3"/>
  <c r="C62" i="3"/>
  <c r="O11" i="3"/>
  <c r="O10" i="3"/>
  <c r="N11" i="3"/>
  <c r="N10" i="3"/>
  <c r="C28" i="3"/>
  <c r="O66" i="3"/>
  <c r="O65" i="3"/>
  <c r="O64" i="3"/>
  <c r="O63" i="3"/>
  <c r="O62" i="3"/>
  <c r="O61" i="3"/>
  <c r="N65" i="3"/>
  <c r="N64" i="3"/>
  <c r="N63" i="3"/>
  <c r="O34" i="3"/>
  <c r="N34" i="3"/>
  <c r="N9" i="3" l="1"/>
  <c r="O8" i="3"/>
  <c r="O9" i="3"/>
  <c r="N8" i="3"/>
  <c r="N62" i="3"/>
  <c r="O83" i="5"/>
  <c r="N83" i="5"/>
  <c r="O82" i="5"/>
  <c r="N82" i="5"/>
  <c r="O81" i="5"/>
  <c r="N81" i="5"/>
  <c r="O80" i="5"/>
  <c r="N80" i="5"/>
  <c r="O79" i="5"/>
  <c r="N79" i="5"/>
  <c r="O78" i="5"/>
  <c r="N78" i="5"/>
  <c r="O77" i="5"/>
  <c r="N77" i="5"/>
  <c r="O76" i="5"/>
  <c r="N76" i="5"/>
  <c r="O75" i="5"/>
  <c r="N75" i="5"/>
  <c r="O74" i="5"/>
  <c r="N74" i="5"/>
  <c r="O73" i="5"/>
  <c r="N73" i="5"/>
  <c r="M72" i="5"/>
  <c r="L72" i="5"/>
  <c r="K72" i="5"/>
  <c r="J72" i="5"/>
  <c r="I72" i="5"/>
  <c r="H72" i="5"/>
  <c r="G72" i="5"/>
  <c r="F72" i="5"/>
  <c r="E72" i="5"/>
  <c r="D72" i="5"/>
  <c r="C72" i="5"/>
  <c r="O70" i="5"/>
  <c r="N70" i="5"/>
  <c r="O69" i="5"/>
  <c r="N69" i="5"/>
  <c r="O67" i="5"/>
  <c r="N67" i="5"/>
  <c r="O66" i="5"/>
  <c r="N66" i="5"/>
  <c r="O65" i="5"/>
  <c r="N65" i="5"/>
  <c r="N63" i="5"/>
  <c r="O62" i="5"/>
  <c r="N62" i="5"/>
  <c r="O61" i="5"/>
  <c r="N61" i="5"/>
  <c r="O60" i="5"/>
  <c r="N60" i="5"/>
  <c r="O59" i="5"/>
  <c r="N59" i="5"/>
  <c r="O58" i="5"/>
  <c r="N58" i="5"/>
  <c r="O57" i="5"/>
  <c r="N57" i="5"/>
  <c r="O56" i="5"/>
  <c r="N56" i="5"/>
  <c r="O55" i="5"/>
  <c r="N55" i="5"/>
  <c r="O54" i="5"/>
  <c r="N54" i="5"/>
  <c r="O53" i="5"/>
  <c r="N53" i="5"/>
  <c r="O52" i="5"/>
  <c r="N52" i="5"/>
  <c r="O51" i="5"/>
  <c r="N51" i="5"/>
  <c r="O50" i="5"/>
  <c r="N50" i="5"/>
  <c r="O49" i="5"/>
  <c r="N49" i="5"/>
  <c r="O48" i="5"/>
  <c r="N48" i="5"/>
  <c r="O47" i="5"/>
  <c r="N47" i="5"/>
  <c r="O46" i="5"/>
  <c r="N46" i="5"/>
  <c r="M45" i="5"/>
  <c r="L45" i="5"/>
  <c r="K45" i="5"/>
  <c r="O45" i="5" s="1"/>
  <c r="J45" i="5"/>
  <c r="N45" i="5" s="1"/>
  <c r="I45" i="5"/>
  <c r="H45" i="5"/>
  <c r="G45" i="5"/>
  <c r="F45" i="5"/>
  <c r="E45" i="5"/>
  <c r="D45" i="5"/>
  <c r="C45" i="5"/>
  <c r="O44" i="5"/>
  <c r="N44" i="5"/>
  <c r="O43" i="5"/>
  <c r="N43" i="5"/>
  <c r="O42" i="5"/>
  <c r="N42" i="5"/>
  <c r="O41" i="5"/>
  <c r="N41" i="5"/>
  <c r="O40" i="5"/>
  <c r="N40" i="5"/>
  <c r="O39" i="5"/>
  <c r="N39" i="5"/>
  <c r="O38" i="5"/>
  <c r="N38" i="5"/>
  <c r="M37" i="5"/>
  <c r="M36" i="5" s="1"/>
  <c r="L37" i="5"/>
  <c r="L36" i="5" s="1"/>
  <c r="L35" i="5" s="1"/>
  <c r="K37" i="5"/>
  <c r="K36" i="5" s="1"/>
  <c r="J37" i="5"/>
  <c r="I37" i="5"/>
  <c r="H37" i="5"/>
  <c r="G37" i="5"/>
  <c r="G36" i="5" s="1"/>
  <c r="G35" i="5" s="1"/>
  <c r="F37" i="5"/>
  <c r="E37" i="5"/>
  <c r="E36" i="5" s="1"/>
  <c r="D37" i="5"/>
  <c r="D36" i="5" s="1"/>
  <c r="D35" i="5" s="1"/>
  <c r="C37" i="5"/>
  <c r="C36" i="5" s="1"/>
  <c r="C35" i="5" s="1"/>
  <c r="J36" i="5"/>
  <c r="I36" i="5"/>
  <c r="I35" i="5" s="1"/>
  <c r="H36" i="5"/>
  <c r="O33" i="5"/>
  <c r="N33" i="5"/>
  <c r="O32" i="5"/>
  <c r="N32" i="5"/>
  <c r="O31" i="5"/>
  <c r="N31" i="5"/>
  <c r="O30" i="5"/>
  <c r="N30" i="5"/>
  <c r="O29" i="5"/>
  <c r="N29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O26" i="5"/>
  <c r="N26" i="5"/>
  <c r="O25" i="5"/>
  <c r="N25" i="5"/>
  <c r="O24" i="5"/>
  <c r="N24" i="5"/>
  <c r="O23" i="5"/>
  <c r="N23" i="5"/>
  <c r="O22" i="5"/>
  <c r="N22" i="5"/>
  <c r="O21" i="5"/>
  <c r="N21" i="5"/>
  <c r="O20" i="5"/>
  <c r="N20" i="5"/>
  <c r="O19" i="5"/>
  <c r="N19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M9" i="5"/>
  <c r="M8" i="5" s="1"/>
  <c r="L9" i="5"/>
  <c r="L8" i="5" s="1"/>
  <c r="K9" i="5"/>
  <c r="J9" i="5"/>
  <c r="I9" i="5"/>
  <c r="I8" i="5" s="1"/>
  <c r="H9" i="5"/>
  <c r="H8" i="5" s="1"/>
  <c r="G9" i="5"/>
  <c r="F9" i="5"/>
  <c r="F8" i="5" s="1"/>
  <c r="E9" i="5"/>
  <c r="E8" i="5" s="1"/>
  <c r="D9" i="5"/>
  <c r="D8" i="5" s="1"/>
  <c r="C9" i="5"/>
  <c r="G8" i="5"/>
  <c r="C7" i="5" l="1"/>
  <c r="C6" i="5" s="1"/>
  <c r="N18" i="5"/>
  <c r="O72" i="5"/>
  <c r="J7" i="5"/>
  <c r="J6" i="5" s="1"/>
  <c r="H35" i="5"/>
  <c r="K7" i="5"/>
  <c r="K6" i="5" s="1"/>
  <c r="K5" i="5" s="1"/>
  <c r="D7" i="5"/>
  <c r="G7" i="5"/>
  <c r="I7" i="5"/>
  <c r="E35" i="5"/>
  <c r="M35" i="5"/>
  <c r="O37" i="5"/>
  <c r="L7" i="5"/>
  <c r="N28" i="5"/>
  <c r="N72" i="5"/>
  <c r="O63" i="5"/>
  <c r="N68" i="5"/>
  <c r="E7" i="5"/>
  <c r="E6" i="5" s="1"/>
  <c r="E5" i="5" s="1"/>
  <c r="M7" i="5"/>
  <c r="M6" i="5" s="1"/>
  <c r="M5" i="5" s="1"/>
  <c r="H7" i="5"/>
  <c r="O68" i="5"/>
  <c r="C5" i="5"/>
  <c r="C84" i="5" s="1"/>
  <c r="O36" i="5"/>
  <c r="E84" i="5"/>
  <c r="M84" i="5"/>
  <c r="O28" i="5"/>
  <c r="N37" i="5"/>
  <c r="J8" i="5"/>
  <c r="N8" i="5" s="1"/>
  <c r="J35" i="5"/>
  <c r="N35" i="5" s="1"/>
  <c r="F7" i="5"/>
  <c r="C8" i="5"/>
  <c r="K8" i="5"/>
  <c r="O8" i="5" s="1"/>
  <c r="N9" i="5"/>
  <c r="K35" i="5"/>
  <c r="F36" i="5"/>
  <c r="F35" i="5" s="1"/>
  <c r="O9" i="5"/>
  <c r="O18" i="5"/>
  <c r="G6" i="5" l="1"/>
  <c r="G5" i="5" s="1"/>
  <c r="G84" i="5" s="1"/>
  <c r="J5" i="5"/>
  <c r="D6" i="5"/>
  <c r="D5" i="5" s="1"/>
  <c r="D84" i="5" s="1"/>
  <c r="F6" i="5"/>
  <c r="F5" i="5" s="1"/>
  <c r="F84" i="5" s="1"/>
  <c r="L84" i="5"/>
  <c r="L6" i="5"/>
  <c r="L5" i="5" s="1"/>
  <c r="H6" i="5"/>
  <c r="H5" i="5" s="1"/>
  <c r="H84" i="5" s="1"/>
  <c r="I6" i="5"/>
  <c r="I5" i="5" s="1"/>
  <c r="I84" i="5" s="1"/>
  <c r="N7" i="5"/>
  <c r="N36" i="5"/>
  <c r="O35" i="5"/>
  <c r="O7" i="5"/>
  <c r="O6" i="5" l="1"/>
  <c r="N6" i="5"/>
  <c r="K84" i="5"/>
  <c r="O5" i="5"/>
  <c r="J84" i="5"/>
  <c r="N5" i="5"/>
  <c r="O84" i="5" l="1"/>
  <c r="N84" i="5"/>
  <c r="O83" i="4" l="1"/>
  <c r="N83" i="4"/>
  <c r="O82" i="4"/>
  <c r="N82" i="4"/>
  <c r="O81" i="4"/>
  <c r="N81" i="4"/>
  <c r="O80" i="4"/>
  <c r="N80" i="4"/>
  <c r="O79" i="4"/>
  <c r="N79" i="4"/>
  <c r="O78" i="4"/>
  <c r="N78" i="4"/>
  <c r="O77" i="4"/>
  <c r="N77" i="4"/>
  <c r="O76" i="4"/>
  <c r="N76" i="4"/>
  <c r="O75" i="4"/>
  <c r="N75" i="4"/>
  <c r="O74" i="4"/>
  <c r="N74" i="4"/>
  <c r="O73" i="4"/>
  <c r="N73" i="4"/>
  <c r="M72" i="4"/>
  <c r="L72" i="4"/>
  <c r="K72" i="4"/>
  <c r="J72" i="4"/>
  <c r="I72" i="4"/>
  <c r="H72" i="4"/>
  <c r="G72" i="4"/>
  <c r="F72" i="4"/>
  <c r="E72" i="4"/>
  <c r="D72" i="4"/>
  <c r="C72" i="4"/>
  <c r="O70" i="4"/>
  <c r="N70" i="4"/>
  <c r="O69" i="4"/>
  <c r="N69" i="4"/>
  <c r="M68" i="4"/>
  <c r="L68" i="4"/>
  <c r="K68" i="4"/>
  <c r="J68" i="4"/>
  <c r="I68" i="4"/>
  <c r="H68" i="4"/>
  <c r="G68" i="4"/>
  <c r="F68" i="4"/>
  <c r="E68" i="4"/>
  <c r="D68" i="4"/>
  <c r="O67" i="4"/>
  <c r="N67" i="4"/>
  <c r="O66" i="4"/>
  <c r="N66" i="4"/>
  <c r="O65" i="4"/>
  <c r="N65" i="4"/>
  <c r="M63" i="4"/>
  <c r="L63" i="4"/>
  <c r="K63" i="4"/>
  <c r="J63" i="4"/>
  <c r="I63" i="4"/>
  <c r="H63" i="4"/>
  <c r="G63" i="4"/>
  <c r="F63" i="4"/>
  <c r="E63" i="4"/>
  <c r="D63" i="4"/>
  <c r="O62" i="4"/>
  <c r="N62" i="4"/>
  <c r="O61" i="4"/>
  <c r="N61" i="4"/>
  <c r="O60" i="4"/>
  <c r="N60" i="4"/>
  <c r="O59" i="4"/>
  <c r="N59" i="4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N50" i="4"/>
  <c r="O49" i="4"/>
  <c r="N49" i="4"/>
  <c r="O48" i="4"/>
  <c r="N48" i="4"/>
  <c r="O47" i="4"/>
  <c r="N47" i="4"/>
  <c r="O46" i="4"/>
  <c r="N46" i="4"/>
  <c r="M45" i="4"/>
  <c r="L45" i="4"/>
  <c r="K45" i="4"/>
  <c r="J45" i="4"/>
  <c r="I45" i="4"/>
  <c r="H45" i="4"/>
  <c r="G45" i="4"/>
  <c r="F45" i="4"/>
  <c r="E45" i="4"/>
  <c r="D45" i="4"/>
  <c r="C45" i="4"/>
  <c r="O44" i="4"/>
  <c r="N44" i="4"/>
  <c r="O43" i="4"/>
  <c r="N43" i="4"/>
  <c r="O42" i="4"/>
  <c r="N42" i="4"/>
  <c r="O41" i="4"/>
  <c r="N41" i="4"/>
  <c r="O40" i="4"/>
  <c r="N40" i="4"/>
  <c r="O39" i="4"/>
  <c r="N39" i="4"/>
  <c r="O38" i="4"/>
  <c r="N38" i="4"/>
  <c r="M37" i="4"/>
  <c r="M36" i="4" s="1"/>
  <c r="L37" i="4"/>
  <c r="L36" i="4" s="1"/>
  <c r="L35" i="4" s="1"/>
  <c r="K37" i="4"/>
  <c r="K36" i="4" s="1"/>
  <c r="J37" i="4"/>
  <c r="I37" i="4"/>
  <c r="H37" i="4"/>
  <c r="H36" i="4" s="1"/>
  <c r="H35" i="4" s="1"/>
  <c r="G37" i="4"/>
  <c r="G36" i="4" s="1"/>
  <c r="F37" i="4"/>
  <c r="F36" i="4" s="1"/>
  <c r="E37" i="4"/>
  <c r="E36" i="4" s="1"/>
  <c r="D37" i="4"/>
  <c r="D36" i="4" s="1"/>
  <c r="D35" i="4" s="1"/>
  <c r="C37" i="4"/>
  <c r="J36" i="4"/>
  <c r="I36" i="4"/>
  <c r="C36" i="4"/>
  <c r="O33" i="4"/>
  <c r="N33" i="4"/>
  <c r="O32" i="4"/>
  <c r="N32" i="4"/>
  <c r="O31" i="4"/>
  <c r="N31" i="4"/>
  <c r="O30" i="4"/>
  <c r="N30" i="4"/>
  <c r="O29" i="4"/>
  <c r="N29" i="4"/>
  <c r="M28" i="4"/>
  <c r="L28" i="4"/>
  <c r="K28" i="4"/>
  <c r="J28" i="4"/>
  <c r="I28" i="4"/>
  <c r="H28" i="4"/>
  <c r="G28" i="4"/>
  <c r="F28" i="4"/>
  <c r="N28" i="4" s="1"/>
  <c r="E28" i="4"/>
  <c r="D28" i="4"/>
  <c r="C28" i="4"/>
  <c r="O27" i="4"/>
  <c r="N27" i="4"/>
  <c r="O26" i="4"/>
  <c r="N26" i="4"/>
  <c r="O25" i="4"/>
  <c r="N25" i="4"/>
  <c r="O24" i="4"/>
  <c r="N24" i="4"/>
  <c r="O23" i="4"/>
  <c r="N23" i="4"/>
  <c r="O22" i="4"/>
  <c r="N22" i="4"/>
  <c r="O21" i="4"/>
  <c r="N21" i="4"/>
  <c r="O20" i="4"/>
  <c r="N20" i="4"/>
  <c r="O19" i="4"/>
  <c r="N19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O16" i="4"/>
  <c r="N16" i="4"/>
  <c r="O15" i="4"/>
  <c r="N15" i="4"/>
  <c r="O14" i="4"/>
  <c r="N14" i="4"/>
  <c r="O13" i="4"/>
  <c r="N13" i="4"/>
  <c r="O12" i="4"/>
  <c r="N12" i="4"/>
  <c r="O11" i="4"/>
  <c r="N11" i="4"/>
  <c r="O10" i="4"/>
  <c r="N10" i="4"/>
  <c r="M9" i="4"/>
  <c r="M8" i="4" s="1"/>
  <c r="L9" i="4"/>
  <c r="L8" i="4" s="1"/>
  <c r="K9" i="4"/>
  <c r="J9" i="4"/>
  <c r="I9" i="4"/>
  <c r="I8" i="4" s="1"/>
  <c r="H9" i="4"/>
  <c r="H8" i="4" s="1"/>
  <c r="G9" i="4"/>
  <c r="G8" i="4" s="1"/>
  <c r="F9" i="4"/>
  <c r="F8" i="4" s="1"/>
  <c r="E9" i="4"/>
  <c r="E8" i="4" s="1"/>
  <c r="D9" i="4"/>
  <c r="D8" i="4" s="1"/>
  <c r="C9" i="4"/>
  <c r="C8" i="4" s="1"/>
  <c r="N72" i="4" l="1"/>
  <c r="O45" i="4"/>
  <c r="O68" i="4"/>
  <c r="G7" i="4"/>
  <c r="G6" i="4" s="1"/>
  <c r="I7" i="4"/>
  <c r="I6" i="4" s="1"/>
  <c r="I35" i="4"/>
  <c r="D7" i="4"/>
  <c r="F35" i="4"/>
  <c r="N18" i="4"/>
  <c r="C35" i="4"/>
  <c r="C7" i="4"/>
  <c r="O9" i="4"/>
  <c r="N45" i="4"/>
  <c r="L7" i="4"/>
  <c r="H7" i="4"/>
  <c r="E7" i="4"/>
  <c r="E6" i="4" s="1"/>
  <c r="E5" i="4" s="1"/>
  <c r="M7" i="4"/>
  <c r="M6" i="4" s="1"/>
  <c r="M5" i="4" s="1"/>
  <c r="E35" i="4"/>
  <c r="M35" i="4"/>
  <c r="N9" i="4"/>
  <c r="G35" i="4"/>
  <c r="N63" i="4"/>
  <c r="O63" i="4"/>
  <c r="N68" i="4"/>
  <c r="O36" i="4"/>
  <c r="F7" i="4"/>
  <c r="O18" i="4"/>
  <c r="N36" i="4"/>
  <c r="N37" i="4"/>
  <c r="O37" i="4"/>
  <c r="J8" i="4"/>
  <c r="J35" i="4"/>
  <c r="N35" i="4" s="1"/>
  <c r="O72" i="4"/>
  <c r="K8" i="4"/>
  <c r="K35" i="4"/>
  <c r="O28" i="4"/>
  <c r="H6" i="4" l="1"/>
  <c r="H5" i="4" s="1"/>
  <c r="H84" i="4" s="1"/>
  <c r="D6" i="4"/>
  <c r="D5" i="4" s="1"/>
  <c r="D84" i="4" s="1"/>
  <c r="O35" i="4"/>
  <c r="C6" i="4"/>
  <c r="C5" i="4" s="1"/>
  <c r="C84" i="4" s="1"/>
  <c r="G5" i="4"/>
  <c r="G84" i="4" s="1"/>
  <c r="L6" i="4"/>
  <c r="L5" i="4" s="1"/>
  <c r="L84" i="4" s="1"/>
  <c r="I5" i="4"/>
  <c r="I84" i="4" s="1"/>
  <c r="F6" i="4"/>
  <c r="F5" i="4" s="1"/>
  <c r="F84" i="4" s="1"/>
  <c r="E84" i="4"/>
  <c r="M84" i="4"/>
  <c r="K7" i="4"/>
  <c r="K6" i="4" s="1"/>
  <c r="K5" i="4" s="1"/>
  <c r="O8" i="4"/>
  <c r="J7" i="4"/>
  <c r="J6" i="4" s="1"/>
  <c r="J5" i="4" s="1"/>
  <c r="N8" i="4"/>
  <c r="N7" i="4" l="1"/>
  <c r="O7" i="4"/>
  <c r="O82" i="3"/>
  <c r="O81" i="3"/>
  <c r="O80" i="3"/>
  <c r="O79" i="3"/>
  <c r="O78" i="3"/>
  <c r="O77" i="3"/>
  <c r="O76" i="3"/>
  <c r="O75" i="3"/>
  <c r="O74" i="3"/>
  <c r="O73" i="3"/>
  <c r="O72" i="3"/>
  <c r="O69" i="3"/>
  <c r="O68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3" i="3"/>
  <c r="O42" i="3"/>
  <c r="O41" i="3"/>
  <c r="O40" i="3"/>
  <c r="O39" i="3"/>
  <c r="O38" i="3"/>
  <c r="O33" i="3"/>
  <c r="O32" i="3"/>
  <c r="O31" i="3"/>
  <c r="O30" i="3"/>
  <c r="O29" i="3"/>
  <c r="O27" i="3"/>
  <c r="O26" i="3"/>
  <c r="O25" i="3"/>
  <c r="O24" i="3"/>
  <c r="O23" i="3"/>
  <c r="O22" i="3"/>
  <c r="O21" i="3"/>
  <c r="O20" i="3"/>
  <c r="O19" i="3"/>
  <c r="O17" i="3"/>
  <c r="O16" i="3"/>
  <c r="O15" i="3"/>
  <c r="O14" i="3"/>
  <c r="O13" i="3"/>
  <c r="O12" i="3"/>
  <c r="N82" i="3"/>
  <c r="N81" i="3"/>
  <c r="N80" i="3"/>
  <c r="N79" i="3"/>
  <c r="N78" i="3"/>
  <c r="N77" i="3"/>
  <c r="N76" i="3"/>
  <c r="N75" i="3"/>
  <c r="N74" i="3"/>
  <c r="N73" i="3"/>
  <c r="N72" i="3"/>
  <c r="N69" i="3"/>
  <c r="N68" i="3"/>
  <c r="N66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3" i="3"/>
  <c r="N42" i="3"/>
  <c r="N41" i="3"/>
  <c r="N40" i="3"/>
  <c r="N39" i="3"/>
  <c r="N38" i="3"/>
  <c r="N33" i="3"/>
  <c r="N32" i="3"/>
  <c r="N31" i="3"/>
  <c r="N30" i="3"/>
  <c r="N29" i="3"/>
  <c r="N27" i="3"/>
  <c r="N26" i="3"/>
  <c r="N25" i="3"/>
  <c r="N24" i="3"/>
  <c r="N23" i="3"/>
  <c r="N22" i="3"/>
  <c r="N21" i="3"/>
  <c r="N20" i="3"/>
  <c r="N19" i="3"/>
  <c r="N17" i="3"/>
  <c r="N16" i="3"/>
  <c r="N15" i="3"/>
  <c r="N14" i="3"/>
  <c r="N13" i="3"/>
  <c r="N12" i="3"/>
  <c r="D44" i="3"/>
  <c r="E44" i="3"/>
  <c r="F44" i="3"/>
  <c r="G44" i="3"/>
  <c r="H44" i="3"/>
  <c r="I44" i="3"/>
  <c r="J44" i="3"/>
  <c r="K44" i="3"/>
  <c r="L44" i="3"/>
  <c r="M44" i="3"/>
  <c r="M37" i="3"/>
  <c r="M36" i="3" s="1"/>
  <c r="L37" i="3"/>
  <c r="L36" i="3" s="1"/>
  <c r="K37" i="3"/>
  <c r="K36" i="3" s="1"/>
  <c r="J37" i="3"/>
  <c r="J36" i="3" s="1"/>
  <c r="I37" i="3"/>
  <c r="I36" i="3" s="1"/>
  <c r="H37" i="3"/>
  <c r="H36" i="3" s="1"/>
  <c r="G37" i="3"/>
  <c r="G36" i="3" s="1"/>
  <c r="F37" i="3"/>
  <c r="F36" i="3" s="1"/>
  <c r="E37" i="3"/>
  <c r="E36" i="3" s="1"/>
  <c r="D37" i="3"/>
  <c r="D36" i="3" s="1"/>
  <c r="D28" i="3"/>
  <c r="E28" i="3"/>
  <c r="F28" i="3"/>
  <c r="G28" i="3"/>
  <c r="H28" i="3"/>
  <c r="I28" i="3"/>
  <c r="J28" i="3"/>
  <c r="K28" i="3"/>
  <c r="L28" i="3"/>
  <c r="M28" i="3"/>
  <c r="D18" i="3"/>
  <c r="E18" i="3"/>
  <c r="F18" i="3"/>
  <c r="G18" i="3"/>
  <c r="H18" i="3"/>
  <c r="I18" i="3"/>
  <c r="J18" i="3"/>
  <c r="K18" i="3"/>
  <c r="L18" i="3"/>
  <c r="M18" i="3"/>
  <c r="O7" i="3" l="1"/>
  <c r="O28" i="3"/>
  <c r="N44" i="3"/>
  <c r="O18" i="3"/>
  <c r="N18" i="3"/>
  <c r="O44" i="3"/>
  <c r="N28" i="3"/>
  <c r="N36" i="3"/>
  <c r="M35" i="3"/>
  <c r="O36" i="3"/>
  <c r="D35" i="3"/>
  <c r="L35" i="3"/>
  <c r="O67" i="3"/>
  <c r="N37" i="3"/>
  <c r="E35" i="3"/>
  <c r="N67" i="3"/>
  <c r="F35" i="3"/>
  <c r="G35" i="3"/>
  <c r="O37" i="3"/>
  <c r="O6" i="4"/>
  <c r="N6" i="4"/>
  <c r="H35" i="3"/>
  <c r="I35" i="3"/>
  <c r="J35" i="3"/>
  <c r="K35" i="3"/>
  <c r="O35" i="3" s="1"/>
  <c r="O5" i="3" l="1"/>
  <c r="O6" i="3"/>
  <c r="N6" i="3"/>
  <c r="N5" i="3"/>
  <c r="N7" i="3"/>
  <c r="N35" i="3"/>
  <c r="J84" i="4"/>
  <c r="N5" i="4"/>
  <c r="O5" i="4"/>
  <c r="K84" i="4"/>
  <c r="O84" i="4" l="1"/>
  <c r="N84" i="4"/>
  <c r="C44" i="3"/>
  <c r="C37" i="3"/>
  <c r="C36" i="3" s="1"/>
  <c r="C35" i="3" s="1"/>
  <c r="C18" i="3"/>
  <c r="C9" i="3"/>
  <c r="C8" i="3" s="1"/>
  <c r="L83" i="3"/>
  <c r="D83" i="3"/>
  <c r="M83" i="3"/>
  <c r="I83" i="3"/>
  <c r="H83" i="3"/>
  <c r="G83" i="3"/>
  <c r="F83" i="3"/>
  <c r="E83" i="3"/>
  <c r="C7" i="3" l="1"/>
  <c r="C6" i="3" s="1"/>
  <c r="C5" i="3" s="1"/>
  <c r="C83" i="3" s="1"/>
  <c r="K83" i="3"/>
  <c r="O83" i="3" s="1"/>
  <c r="J83" i="3"/>
  <c r="N83" i="3" s="1"/>
</calcChain>
</file>

<file path=xl/sharedStrings.xml><?xml version="1.0" encoding="utf-8"?>
<sst xmlns="http://schemas.openxmlformats.org/spreadsheetml/2006/main" count="515" uniqueCount="176">
  <si>
    <t/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</si>
  <si>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</si>
  <si>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</si>
  <si>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</si>
  <si>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</si>
  <si>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</si>
  <si>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</si>
  <si>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</si>
  <si>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</si>
  <si>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</si>
  <si>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</si>
  <si>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</si>
  <si>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</si>
  <si>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A-01-01-01-001-001</t>
  </si>
  <si>
    <t>SUELDO BÁSICO</t>
  </si>
  <si>
    <t>A-01-01-01-001-003</t>
  </si>
  <si>
    <t>PRIMA TÉCNICA SALARIAL</t>
  </si>
  <si>
    <t>A-01-01-01-001-004</t>
  </si>
  <si>
    <t>SUBSIDIO DE ALIMENTACIÓN</t>
  </si>
  <si>
    <t>A-01-01-01-001-006</t>
  </si>
  <si>
    <t>PRIMA DE SERVICIO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</si>
  <si>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</si>
  <si>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</si>
  <si>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</si>
  <si>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</si>
  <si>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</si>
  <si>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PRIMA DE NAVIDAD</t>
  </si>
  <si>
    <t>A-01-01-01-001-010</t>
  </si>
  <si>
    <t>PRIMA DE VACACIONES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</si>
  <si>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</si>
  <si>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</si>
  <si>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</si>
  <si>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</si>
  <si>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</si>
  <si>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</si>
  <si>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</si>
  <si>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</si>
  <si>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</si>
  <si>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</si>
  <si>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</si>
  <si>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</si>
  <si>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</si>
  <si>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</si>
  <si>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</si>
  <si>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</si>
  <si>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</si>
  <si>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</si>
  <si>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</si>
  <si>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</si>
  <si>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</si>
  <si>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</si>
  <si>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</si>
  <si>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</si>
  <si>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</si>
  <si>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</si>
  <si>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</si>
  <si>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</si>
  <si>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</si>
  <si>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</si>
  <si>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</si>
  <si>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</si>
  <si>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</si>
  <si>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</si>
  <si>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</si>
  <si>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</si>
  <si>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A-02-02-01-004-005</t>
  </si>
  <si>
    <t>MAQUINARIA DE OFICINA, CONTABILIDAD E INFORMÁTICA</t>
  </si>
  <si>
    <t>A-02-02-01-004-007</t>
  </si>
  <si>
    <t>EQUIPO Y APARATOS DE RADIO, TELEVISIÓN Y COMUNICACIONES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</si>
  <si>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</si>
  <si>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</si>
  <si>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</si>
  <si>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</si>
  <si>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</si>
  <si>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</si>
  <si>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</si>
  <si>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</si>
  <si>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</si>
  <si>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</si>
  <si>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</si>
  <si>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</si>
  <si>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</si>
  <si>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</si>
  <si>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</si>
  <si>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</si>
  <si>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</si>
  <si>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</si>
  <si>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</si>
  <si>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</si>
  <si>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</si>
  <si>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</si>
  <si>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</si>
  <si>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</si>
  <si>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</si>
  <si>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</si>
  <si>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</si>
  <si>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</si>
  <si>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</si>
  <si>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</si>
  <si>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</si>
  <si>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</si>
  <si>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A-02-02-02-010</t>
  </si>
  <si>
    <t>VIÁTICOS DE LOS FUNCIONARIOS EN COMISIÓN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</si>
  <si>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</si>
  <si>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</si>
  <si>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</si>
  <si>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</si>
  <si>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</si>
  <si>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</si>
  <si>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A-08-01-02-001</t>
  </si>
  <si>
    <t>IMPUESTO PREDIAL Y SOBRETASA AMBIENTAL</t>
  </si>
  <si>
    <t>A-08-01-02-006</t>
  </si>
  <si>
    <t>IMPUESTO SOBRE VEHÍCULOS AUTOMOTORES</t>
  </si>
  <si>
    <t>C-3602-1300-1-0-3602012-02</t>
  </si>
  <si>
    <t>ADQUISICIÓN DE BIENES Y SERVICIOS - DOCUMENTOS DE INVESTIGACIÓN - MODERNIZACION DE LA INSPECCION, VIGILANCIA Y CONTROL DE LA SUPERINTENDENCIA DEL SUBSIDIO FAMILIAR.  NACIONAL</t>
  </si>
  <si>
    <t>C-3602-1300-1-0-3602040-02</t>
  </si>
  <si>
    <t>ADQUISICIÓN DE BIENES Y SERVICIOS - SERVICIO DE EDUCACIÓN INFORMAL - MODERNIZACION DE LA INSPECCION, VIGILANCIA Y CONTROL DE LA SUPERINTENDENCIA DEL SUBSIDIO FAMILIAR.  NACIONAL</t>
  </si>
  <si>
    <t>C-3602-1300-1-0-3602041-02</t>
  </si>
  <si>
    <t>ADQUISICIÓN DE BIENES Y SERVICIOS - DOCUMENTOS METODOLÓGICOS - MODERNIZACION DE LA INSPECCION, VIGILANCIA Y CONTROL DE LA SUPERINTENDENCIA DEL SUBSIDIO FAMILIAR.  NACIONAL</t>
  </si>
  <si>
    <t>C-3605-1300-4-0-3605001-02</t>
  </si>
  <si>
    <t>ADQUISICIÓN DE BIENES Y SERVICIOS - DOCUMENTOS DE INVESTIGACIÓN - ESTUDIOS PARA LA GESTIÓN DEL CONOCIMIENTO DEL SISTEMA DEL SUBSIDIO FAMILIAR.  NACIONAL</t>
  </si>
  <si>
    <t>C-3699-1300-6-0-3699062-02</t>
  </si>
  <si>
    <t>ADQUISICIÓN DE BIENES Y SERVICIOS - SERVICIOS DE INFORMACIÓN IMPLEMENTADOS - FORTALECIMIENTO DE LA GESTIÓN DE LA TECNOLOGÍA DE LA INFORMACIÓN Y LAS COMUNICACIONES (TICS) DE LA SUPERINTENDENCIA DEL SUBSIDIO FAMILIAR,  BAJO EL MARCO DE REFERENCIA DE AR</t>
  </si>
  <si>
    <t>C-3699-1300-6-0-3699064-02</t>
  </si>
  <si>
    <t>ADQUISICIÓN DE BIENES Y SERVICIOS - DOCUMENTO PARA LA PLANEACIÓN ESTRATÉGICA EN TI - FORTALECIMIENTO DE LA GESTIÓN DE LA TECNOLOGÍA DE LA INFORMACIÓN Y LAS COMUNICACIONES (TICS) DE LA SUPERINTENDENCIA DEL SUBSIDIO FAMILIAR,  BAJO EL MARCO DE REFERENC</t>
  </si>
  <si>
    <t>C-3699-1300-9-0-3699058-02</t>
  </si>
  <si>
    <t>ADQUISICIÓN DE BIENES Y SERVICIOS - SERVICIO DE EDUCACIÓN INFORMAL PARA LA GESTIÓN ADMINISTRATIVA - MEJORAMIENTO DEL PROCESO DE INTERACCIÓN CON EL CIUDADANO EN LA SUPERINTENDENCIA DE SUBSIDIO FAMILIAR.  NACIONAL</t>
  </si>
  <si>
    <t>C-3699-1300-9-0-3699060-02</t>
  </si>
  <si>
    <t>ADQUISICIÓN DE BIENES Y SERVICIOS - SERVICIO DE IMPLEMENTACIÓN SISTEMAS DE GESTIÓN - MEJORAMIENTO DEL PROCESO DE INTERACCIÓN CON EL CIUDADANO EN LA SUPERINTENDENCIA DE SUBSIDIO FAMILIAR.  NACIONAL</t>
  </si>
  <si>
    <t>C-3699-1300-10-0-3699053-02</t>
  </si>
  <si>
    <t>ADQUISICIÓN DE BIENES Y SERVICIOS - DOCUMENTOS DE LINEAMIENTOS TÉCNICOS - IMPLEMENTACION DEL MODELO DE PLANEACION Y GESTION EN EL MARCO DE LA ARQUITECTURA EMPRESARIAL DE LA SUPERINTENDENCIA DEL SUBSIDIO FAMILIAR  NACIONAL</t>
  </si>
  <si>
    <t>C-3699-1300-10-0-3699054-02</t>
  </si>
  <si>
    <t>ADQUISICIÓN DE BIENES Y SERVICIOS - DOCUMENTOS DE PLANEACIÓN - IMPLEMENTACION DEL MODELO DE PLANEACION Y GESTION EN EL MARCO DE LA ARQUITECTURA EMPRESARIAL DE LA SUPERINTENDENCIA DEL SUBSIDIO FAMILIAR  NACIONAL</t>
  </si>
  <si>
    <t>C-3699-1300-10-0-3699060-02</t>
  </si>
  <si>
    <t>ADQUISICIÓN DE BIENES Y SERVICIOS - SERVICIO DE IMPLEMENTACIÓN SISTEMAS DE GESTIÓN - IMPLEMENTACION DEL MODELO DE PLANEACION Y GESTION EN EL MARCO DE LA ARQUITECTURA EMPRESARIAL DE LA SUPERINTENDENCIA DEL SUBSIDIO FAMILIAR  NACIONAL</t>
  </si>
  <si>
    <t>% COMPR</t>
  </si>
  <si>
    <t>% OBLIG</t>
  </si>
  <si>
    <t>SUPERINTENDENCIA DEL SUBSIDIO FAMILIAR - UEJ 36-01-07</t>
  </si>
  <si>
    <t>INFORME DE EJECUCION PRESUPUESTAL (DECRETO y DESAGREGADA)</t>
  </si>
  <si>
    <t>FUNCIONAMIENTO</t>
  </si>
  <si>
    <t>GASTOS DE PERSONAL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</si>
  <si>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</si>
  <si>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</si>
  <si>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</si>
  <si>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</si>
  <si>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</si>
  <si>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</si>
  <si>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A-01-01-02</t>
  </si>
  <si>
    <t>CONTRIBUCIONES INHERENTES A LA NÓMINA</t>
  </si>
  <si>
    <t>A-01-01-03</t>
  </si>
  <si>
    <t>REMUNERACIONES NO CONSTITUTIVAS DE FACTOR SALARIAL</t>
  </si>
  <si>
    <t>ADQUISICIÓN DE BIENES  Y SERVICIOS</t>
  </si>
  <si>
    <t>A-02-02</t>
  </si>
  <si>
    <t>ADQUISICIONES DIFERENTES DE ACTIVOS</t>
  </si>
  <si>
    <t>A-02-02-01</t>
  </si>
  <si>
    <t>MATERIALES Y SUMINISTROS</t>
  </si>
  <si>
    <t>ADQUISICIÓN DE SERVICIOS</t>
  </si>
  <si>
    <t>A-02-02-02</t>
  </si>
  <si>
    <t>TRANSFERENCIAS CORRIENTES</t>
  </si>
  <si>
    <t>GASTOS POR TRIBUTOS, MULTAS, SANCIONES E INTERESES DE MORA</t>
  </si>
  <si>
    <t>INVERSIÓN</t>
  </si>
  <si>
    <t>TOTAL PRESUPUESTO</t>
  </si>
  <si>
    <t>%  OBLIG</t>
  </si>
  <si>
    <t>ENERO 31 DE 2023</t>
  </si>
  <si>
    <t>MARZO 31 DE 2023</t>
  </si>
  <si>
    <t>OBJETO DEL GASTO</t>
  </si>
  <si>
    <t>A-02-02-01-002-003</t>
  </si>
  <si>
    <t>PRODUCTOS DE MOLINERÍA, ALMIDONES Y PRODUCTOS DERIVADOS DEL ALMIDÓN; OTROS PRODUCTOS ALIMENTICIOS</t>
  </si>
  <si>
    <t>FEBRERO 28 DE 2023</t>
  </si>
  <si>
    <t>Fuente: SIIF NACIÓN</t>
  </si>
  <si>
    <t>A-01-01-04</t>
  </si>
  <si>
    <t>OTROS GASTOS DE PERSONAL - DISTRIBUCIÓN PREVIO CONCEPTO DGPPN</t>
  </si>
  <si>
    <t>A-03-03-01-999</t>
  </si>
  <si>
    <t>OTRAS TRANSFERENCIAS - DISTRIBUCIÓN PREVIO CONCEPTO DGPPN</t>
  </si>
  <si>
    <t>A-08-04-01</t>
  </si>
  <si>
    <t>CUOTA DE FISCALIZACIÓN Y AUDITAJE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</si>
</sst>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0.0%"/>
  </numFmts>
  <fonts count="1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D3D3D3"/>
      </right>
      <top/>
      <bottom style="thin">
        <color theme="0" tint="-0.24994659260841701"/>
      </bottom>
      <diagonal/>
    </border>
    <border>
      <left style="thin">
        <color rgb="FFD3D3D3"/>
      </left>
      <right style="thin">
        <color rgb="FFD3D3D3"/>
      </right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/>
      <bottom/>
      <diagonal/>
    </border>
    <border>
      <left style="thin">
        <color rgb="FFD3D3D3"/>
      </left>
      <right style="double">
        <color theme="1"/>
      </right>
      <top/>
      <bottom/>
      <diagonal/>
    </border>
    <border>
      <left style="double">
        <color theme="1"/>
      </left>
      <right/>
      <top/>
      <bottom style="thin">
        <color theme="0" tint="-0.24994659260841701"/>
      </bottom>
      <diagonal/>
    </border>
    <border>
      <left style="thin">
        <color rgb="FFD3D3D3"/>
      </left>
      <right style="double">
        <color theme="1"/>
      </right>
      <top style="thin">
        <color rgb="FFD3D3D3"/>
      </top>
      <bottom style="thin">
        <color rgb="FFD3D3D3"/>
      </bottom>
      <diagonal/>
    </border>
    <border>
      <left style="double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1"/>
      </left>
      <right style="thin">
        <color rgb="FFD3D3D3"/>
      </right>
      <top/>
      <bottom style="thin">
        <color rgb="FFD3D3D3"/>
      </bottom>
      <diagonal/>
    </border>
    <border>
      <left style="double">
        <color theme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uble">
        <color theme="1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double">
        <color theme="1"/>
      </right>
      <top style="thin">
        <color rgb="FFD3D3D3"/>
      </top>
      <bottom/>
      <diagonal/>
    </border>
    <border>
      <left style="double">
        <color theme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rgb="FFD3D3D3"/>
      </left>
      <right style="double">
        <color theme="1"/>
      </right>
      <top/>
      <bottom style="thin">
        <color rgb="FFD3D3D3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double">
        <color theme="1"/>
      </right>
      <top/>
      <bottom/>
      <diagonal/>
    </border>
    <border>
      <left style="double">
        <color theme="1"/>
      </left>
      <right style="thin">
        <color rgb="FFD3D3D3"/>
      </right>
      <top/>
      <bottom/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 style="thin">
        <color theme="0" tint="-0.24994659260841701"/>
      </right>
      <top style="double">
        <color theme="1"/>
      </top>
      <bottom style="double">
        <color theme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1">
    <xf numFmtId="0" fontId="0" fillId="0" borderId="0" xfId="0" applyFont="1" applyFill="1" applyBorder="1"/>
    <xf numFmtId="0" fontId="4" fillId="0" borderId="15" xfId="0" applyFont="1" applyBorder="1" applyAlignment="1">
      <alignment horizontal="justify" vertical="center" wrapText="1" readingOrder="1"/>
    </xf>
    <xf numFmtId="0" fontId="7" fillId="0" borderId="5" xfId="0" applyNumberFormat="1" applyFont="1" applyFill="1" applyBorder="1" applyAlignment="1">
      <alignment horizontal="left" vertical="center" readingOrder="1"/>
    </xf>
    <xf numFmtId="43" fontId="7" fillId="0" borderId="5" xfId="1" applyFont="1" applyFill="1" applyBorder="1" applyAlignment="1">
      <alignment horizontal="right" vertical="center" readingOrder="1"/>
    </xf>
    <xf numFmtId="43" fontId="7" fillId="0" borderId="5" xfId="1" applyFont="1" applyFill="1" applyBorder="1" applyAlignment="1">
      <alignment horizontal="center" vertical="center" readingOrder="1"/>
    </xf>
    <xf numFmtId="0" fontId="6" fillId="0" borderId="0" xfId="0" applyFont="1" applyFill="1" applyBorder="1" applyAlignment="1"/>
    <xf numFmtId="0" fontId="7" fillId="0" borderId="1" xfId="0" applyNumberFormat="1" applyFont="1" applyFill="1" applyBorder="1" applyAlignment="1">
      <alignment horizontal="left" vertical="center" readingOrder="1"/>
    </xf>
    <xf numFmtId="43" fontId="7" fillId="0" borderId="1" xfId="1" applyFont="1" applyFill="1" applyBorder="1" applyAlignment="1">
      <alignment horizontal="right" vertical="center" readingOrder="1"/>
    </xf>
    <xf numFmtId="43" fontId="7" fillId="0" borderId="1" xfId="1" applyFont="1" applyFill="1" applyBorder="1" applyAlignment="1">
      <alignment horizontal="center" vertical="center" readingOrder="1"/>
    </xf>
    <xf numFmtId="0" fontId="7" fillId="0" borderId="2" xfId="0" applyNumberFormat="1" applyFont="1" applyFill="1" applyBorder="1" applyAlignment="1">
      <alignment horizontal="left" vertical="center" readingOrder="1"/>
    </xf>
    <xf numFmtId="43" fontId="7" fillId="0" borderId="2" xfId="1" applyFont="1" applyFill="1" applyBorder="1" applyAlignment="1">
      <alignment horizontal="right" vertical="center" readingOrder="1"/>
    </xf>
    <xf numFmtId="43" fontId="7" fillId="0" borderId="2" xfId="1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vertical="center" readingOrder="1"/>
    </xf>
    <xf numFmtId="0" fontId="8" fillId="0" borderId="0" xfId="0" applyFont="1" applyFill="1" applyBorder="1" applyAlignment="1">
      <alignment vertical="center"/>
    </xf>
    <xf numFmtId="43" fontId="5" fillId="2" borderId="10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43" fontId="6" fillId="0" borderId="0" xfId="1" applyFont="1" applyFill="1" applyBorder="1" applyAlignment="1"/>
    <xf numFmtId="43" fontId="6" fillId="0" borderId="0" xfId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43" fontId="4" fillId="0" borderId="1" xfId="1" applyFont="1" applyFill="1" applyBorder="1" applyAlignment="1">
      <alignment horizontal="right" vertical="center" readingOrder="1"/>
    </xf>
    <xf numFmtId="43" fontId="5" fillId="2" borderId="0" xfId="1" applyFont="1" applyFill="1" applyBorder="1" applyAlignment="1">
      <alignment horizontal="right" vertical="center" readingOrder="1"/>
    </xf>
    <xf numFmtId="43" fontId="5" fillId="3" borderId="0" xfId="1" applyFont="1" applyFill="1" applyBorder="1" applyAlignment="1">
      <alignment horizontal="right" vertical="center" readingOrder="1"/>
    </xf>
    <xf numFmtId="0" fontId="8" fillId="3" borderId="0" xfId="0" applyFont="1" applyFill="1" applyBorder="1" applyAlignment="1">
      <alignment vertical="center" readingOrder="1"/>
    </xf>
    <xf numFmtId="0" fontId="8" fillId="0" borderId="0" xfId="0" applyFont="1" applyFill="1" applyBorder="1" applyAlignment="1"/>
    <xf numFmtId="0" fontId="9" fillId="0" borderId="1" xfId="0" applyNumberFormat="1" applyFont="1" applyFill="1" applyBorder="1" applyAlignment="1">
      <alignment horizontal="left" vertical="center" readingOrder="1"/>
    </xf>
    <xf numFmtId="43" fontId="9" fillId="0" borderId="1" xfId="1" applyFont="1" applyFill="1" applyBorder="1" applyAlignment="1">
      <alignment horizontal="right" vertical="center" readingOrder="1"/>
    </xf>
    <xf numFmtId="0" fontId="9" fillId="0" borderId="0" xfId="0" applyFont="1" applyFill="1" applyBorder="1" applyAlignment="1"/>
    <xf numFmtId="0" fontId="9" fillId="3" borderId="0" xfId="0" applyFont="1" applyFill="1" applyBorder="1" applyAlignment="1">
      <alignment wrapText="1"/>
    </xf>
    <xf numFmtId="0" fontId="8" fillId="3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vertical="center" wrapText="1" readingOrder="1"/>
    </xf>
    <xf numFmtId="43" fontId="8" fillId="0" borderId="0" xfId="0" applyNumberFormat="1" applyFont="1" applyFill="1" applyBorder="1" applyAlignment="1"/>
    <xf numFmtId="43" fontId="3" fillId="2" borderId="13" xfId="1" applyFont="1" applyFill="1" applyBorder="1" applyAlignment="1">
      <alignment horizontal="center" vertical="center" wrapText="1" readingOrder="1"/>
    </xf>
    <xf numFmtId="43" fontId="3" fillId="2" borderId="1" xfId="1" applyFont="1" applyFill="1" applyBorder="1" applyAlignment="1">
      <alignment horizontal="right" vertical="center" readingOrder="1"/>
    </xf>
    <xf numFmtId="0" fontId="14" fillId="0" borderId="0" xfId="0" applyFont="1" applyFill="1" applyBorder="1" applyAlignment="1">
      <alignment vertical="center"/>
    </xf>
    <xf numFmtId="43" fontId="5" fillId="2" borderId="10" xfId="1" applyFont="1" applyFill="1" applyBorder="1" applyAlignment="1">
      <alignment vertical="center" readingOrder="1"/>
    </xf>
    <xf numFmtId="164" fontId="3" fillId="2" borderId="13" xfId="3" applyNumberFormat="1" applyFont="1" applyFill="1" applyBorder="1" applyAlignment="1">
      <alignment vertical="center" wrapText="1" readingOrder="1"/>
    </xf>
    <xf numFmtId="164" fontId="3" fillId="2" borderId="1" xfId="3" applyNumberFormat="1" applyFont="1" applyFill="1" applyBorder="1" applyAlignment="1">
      <alignment vertical="center" readingOrder="1"/>
    </xf>
    <xf numFmtId="164" fontId="4" fillId="0" borderId="1" xfId="3" applyNumberFormat="1" applyFont="1" applyFill="1" applyBorder="1" applyAlignment="1">
      <alignment vertical="center" readingOrder="1"/>
    </xf>
    <xf numFmtId="164" fontId="7" fillId="0" borderId="1" xfId="3" applyNumberFormat="1" applyFont="1" applyFill="1" applyBorder="1" applyAlignment="1">
      <alignment vertical="center" readingOrder="1"/>
    </xf>
    <xf numFmtId="164" fontId="9" fillId="0" borderId="1" xfId="3" applyNumberFormat="1" applyFont="1" applyFill="1" applyBorder="1" applyAlignment="1">
      <alignment vertical="center" readingOrder="1"/>
    </xf>
    <xf numFmtId="164" fontId="6" fillId="0" borderId="0" xfId="3" applyNumberFormat="1" applyFont="1" applyFill="1" applyBorder="1" applyAlignment="1">
      <alignment vertical="center"/>
    </xf>
    <xf numFmtId="0" fontId="3" fillId="2" borderId="17" xfId="0" applyNumberFormat="1" applyFont="1" applyFill="1" applyBorder="1" applyAlignment="1">
      <alignment horizontal="center" vertical="center" wrapText="1" readingOrder="1"/>
    </xf>
    <xf numFmtId="43" fontId="3" fillId="2" borderId="17" xfId="1" applyFont="1" applyFill="1" applyBorder="1" applyAlignment="1">
      <alignment horizontal="center" vertical="center" wrapText="1" readingOrder="1"/>
    </xf>
    <xf numFmtId="164" fontId="3" fillId="2" borderId="19" xfId="3" applyNumberFormat="1" applyFont="1" applyFill="1" applyBorder="1" applyAlignment="1">
      <alignment horizontal="center" vertical="center" wrapText="1"/>
    </xf>
    <xf numFmtId="164" fontId="3" fillId="2" borderId="21" xfId="3" applyNumberFormat="1" applyFont="1" applyFill="1" applyBorder="1" applyAlignment="1">
      <alignment horizontal="center" vertical="center" wrapText="1" readingOrder="1"/>
    </xf>
    <xf numFmtId="164" fontId="3" fillId="2" borderId="23" xfId="3" applyNumberFormat="1" applyFont="1" applyFill="1" applyBorder="1" applyAlignment="1">
      <alignment horizontal="center" vertical="center" readingOrder="1"/>
    </xf>
    <xf numFmtId="0" fontId="4" fillId="0" borderId="24" xfId="0" applyFont="1" applyBorder="1" applyAlignment="1">
      <alignment vertical="center" readingOrder="1"/>
    </xf>
    <xf numFmtId="164" fontId="4" fillId="0" borderId="23" xfId="3" applyNumberFormat="1" applyFont="1" applyFill="1" applyBorder="1" applyAlignment="1">
      <alignment horizontal="center" vertical="center" readingOrder="1"/>
    </xf>
    <xf numFmtId="0" fontId="7" fillId="0" borderId="25" xfId="0" applyNumberFormat="1" applyFont="1" applyFill="1" applyBorder="1" applyAlignment="1">
      <alignment horizontal="left" vertical="center" readingOrder="1"/>
    </xf>
    <xf numFmtId="164" fontId="7" fillId="0" borderId="23" xfId="3" applyNumberFormat="1" applyFont="1" applyFill="1" applyBorder="1" applyAlignment="1">
      <alignment horizontal="center" vertical="center" readingOrder="1"/>
    </xf>
    <xf numFmtId="0" fontId="7" fillId="0" borderId="26" xfId="0" applyNumberFormat="1" applyFont="1" applyFill="1" applyBorder="1" applyAlignment="1">
      <alignment horizontal="left" vertical="center" readingOrder="1"/>
    </xf>
    <xf numFmtId="0" fontId="7" fillId="0" borderId="27" xfId="0" applyNumberFormat="1" applyFont="1" applyFill="1" applyBorder="1" applyAlignment="1">
      <alignment horizontal="left" vertical="center" readingOrder="1"/>
    </xf>
    <xf numFmtId="0" fontId="9" fillId="0" borderId="26" xfId="0" applyNumberFormat="1" applyFont="1" applyFill="1" applyBorder="1" applyAlignment="1">
      <alignment horizontal="left" vertical="center" readingOrder="1"/>
    </xf>
    <xf numFmtId="164" fontId="9" fillId="0" borderId="23" xfId="3" applyNumberFormat="1" applyFont="1" applyFill="1" applyBorder="1" applyAlignment="1">
      <alignment horizontal="center" vertical="center" readingOrder="1"/>
    </xf>
    <xf numFmtId="164" fontId="7" fillId="0" borderId="2" xfId="3" applyNumberFormat="1" applyFont="1" applyFill="1" applyBorder="1" applyAlignment="1">
      <alignment vertical="center" readingOrder="1"/>
    </xf>
    <xf numFmtId="164" fontId="7" fillId="0" borderId="28" xfId="3" applyNumberFormat="1" applyFont="1" applyFill="1" applyBorder="1" applyAlignment="1">
      <alignment horizontal="center" vertical="center" readingOrder="1"/>
    </xf>
    <xf numFmtId="0" fontId="4" fillId="0" borderId="29" xfId="0" applyFont="1" applyBorder="1" applyAlignment="1">
      <alignment vertical="center" readingOrder="1"/>
    </xf>
    <xf numFmtId="164" fontId="7" fillId="0" borderId="5" xfId="3" applyNumberFormat="1" applyFont="1" applyFill="1" applyBorder="1" applyAlignment="1">
      <alignment vertical="center" readingOrder="1"/>
    </xf>
    <xf numFmtId="164" fontId="7" fillId="0" borderId="30" xfId="3" applyNumberFormat="1" applyFont="1" applyFill="1" applyBorder="1" applyAlignment="1">
      <alignment horizontal="center" vertical="center" readingOrder="1"/>
    </xf>
    <xf numFmtId="164" fontId="5" fillId="2" borderId="0" xfId="3" applyNumberFormat="1" applyFont="1" applyFill="1" applyBorder="1" applyAlignment="1">
      <alignment vertical="center" readingOrder="1"/>
    </xf>
    <xf numFmtId="164" fontId="5" fillId="2" borderId="32" xfId="3" applyNumberFormat="1" applyFont="1" applyFill="1" applyBorder="1" applyAlignment="1">
      <alignment horizontal="center" vertical="center" readingOrder="1"/>
    </xf>
    <xf numFmtId="0" fontId="7" fillId="0" borderId="33" xfId="0" applyNumberFormat="1" applyFont="1" applyFill="1" applyBorder="1" applyAlignment="1">
      <alignment horizontal="left" vertical="center" readingOrder="1"/>
    </xf>
    <xf numFmtId="0" fontId="7" fillId="0" borderId="13" xfId="0" applyNumberFormat="1" applyFont="1" applyFill="1" applyBorder="1" applyAlignment="1">
      <alignment horizontal="left" vertical="center" readingOrder="1"/>
    </xf>
    <xf numFmtId="43" fontId="7" fillId="0" borderId="13" xfId="1" applyFont="1" applyFill="1" applyBorder="1" applyAlignment="1">
      <alignment horizontal="right" vertical="center" readingOrder="1"/>
    </xf>
    <xf numFmtId="43" fontId="7" fillId="0" borderId="13" xfId="1" applyFont="1" applyFill="1" applyBorder="1" applyAlignment="1">
      <alignment horizontal="center" vertical="center" readingOrder="1"/>
    </xf>
    <xf numFmtId="164" fontId="7" fillId="0" borderId="13" xfId="3" applyNumberFormat="1" applyFont="1" applyFill="1" applyBorder="1" applyAlignment="1">
      <alignment vertical="center" readingOrder="1"/>
    </xf>
    <xf numFmtId="164" fontId="7" fillId="0" borderId="21" xfId="3" applyNumberFormat="1" applyFont="1" applyFill="1" applyBorder="1" applyAlignment="1">
      <alignment horizontal="center" vertical="center" readingOrder="1"/>
    </xf>
    <xf numFmtId="43" fontId="10" fillId="2" borderId="18" xfId="1" applyFont="1" applyFill="1" applyBorder="1" applyAlignment="1">
      <alignment vertical="center"/>
    </xf>
    <xf numFmtId="164" fontId="10" fillId="2" borderId="18" xfId="3" applyNumberFormat="1" applyFont="1" applyFill="1" applyBorder="1" applyAlignment="1">
      <alignment vertical="center"/>
    </xf>
    <xf numFmtId="164" fontId="10" fillId="2" borderId="19" xfId="3" applyNumberFormat="1" applyFont="1" applyFill="1" applyBorder="1" applyAlignment="1">
      <alignment horizontal="center" vertical="center"/>
    </xf>
    <xf numFmtId="164" fontId="3" fillId="2" borderId="18" xfId="3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0" fontId="6" fillId="0" borderId="0" xfId="3" applyNumberFormat="1" applyFont="1" applyFill="1" applyBorder="1" applyAlignment="1">
      <alignment horizontal="center"/>
    </xf>
    <xf numFmtId="43" fontId="3" fillId="2" borderId="9" xfId="1" applyFont="1" applyFill="1" applyBorder="1" applyAlignment="1">
      <alignment horizontal="center" vertical="center" wrapText="1" shrinkToFit="1" readingOrder="1"/>
    </xf>
    <xf numFmtId="43" fontId="3" fillId="2" borderId="10" xfId="1" applyFont="1" applyFill="1" applyBorder="1" applyAlignment="1">
      <alignment horizontal="center" vertical="center" wrapText="1" shrinkToFit="1" readingOrder="1"/>
    </xf>
    <xf numFmtId="10" fontId="3" fillId="2" borderId="10" xfId="3" applyNumberFormat="1" applyFont="1" applyFill="1" applyBorder="1" applyAlignment="1">
      <alignment horizontal="center" vertical="center" wrapText="1" shrinkToFit="1" readingOrder="1"/>
    </xf>
    <xf numFmtId="10" fontId="3" fillId="2" borderId="11" xfId="3" applyNumberFormat="1" applyFont="1" applyFill="1" applyBorder="1" applyAlignment="1">
      <alignment horizontal="center" vertical="center" wrapText="1" shrinkToFit="1" readingOrder="1"/>
    </xf>
    <xf numFmtId="43" fontId="12" fillId="0" borderId="0" xfId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43" fontId="3" fillId="2" borderId="7" xfId="1" applyFont="1" applyFill="1" applyBorder="1" applyAlignment="1">
      <alignment horizontal="center" vertical="center" wrapText="1" shrinkToFit="1" readingOrder="1"/>
    </xf>
    <xf numFmtId="10" fontId="3" fillId="2" borderId="7" xfId="3" applyNumberFormat="1" applyFont="1" applyFill="1" applyBorder="1" applyAlignment="1">
      <alignment horizontal="center" vertical="center" wrapText="1" shrinkToFit="1" readingOrder="1"/>
    </xf>
    <xf numFmtId="10" fontId="3" fillId="2" borderId="8" xfId="3" applyNumberFormat="1" applyFont="1" applyFill="1" applyBorder="1" applyAlignment="1">
      <alignment horizontal="center" vertical="center" wrapText="1" shrinkToFit="1" readingOrder="1"/>
    </xf>
    <xf numFmtId="43" fontId="3" fillId="3" borderId="0" xfId="1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43" fontId="3" fillId="2" borderId="0" xfId="1" applyFont="1" applyFill="1" applyBorder="1" applyAlignment="1">
      <alignment horizontal="center" vertical="center" wrapText="1" shrinkToFit="1" readingOrder="1"/>
    </xf>
    <xf numFmtId="10" fontId="3" fillId="2" borderId="0" xfId="3" applyNumberFormat="1" applyFont="1" applyFill="1" applyBorder="1" applyAlignment="1">
      <alignment horizontal="center" vertical="center" wrapText="1" shrinkToFit="1" readingOrder="1"/>
    </xf>
    <xf numFmtId="10" fontId="3" fillId="2" borderId="3" xfId="3" applyNumberFormat="1" applyFont="1" applyFill="1" applyBorder="1" applyAlignment="1">
      <alignment horizontal="center" vertical="center" wrapText="1" shrinkToFit="1" readingOrder="1"/>
    </xf>
    <xf numFmtId="0" fontId="9" fillId="0" borderId="4" xfId="0" applyFont="1" applyBorder="1" applyAlignment="1">
      <alignment vertical="center" readingOrder="1"/>
    </xf>
    <xf numFmtId="0" fontId="9" fillId="0" borderId="0" xfId="0" applyFont="1" applyBorder="1" applyAlignment="1">
      <alignment horizontal="justify" vertical="center" wrapText="1" readingOrder="1"/>
    </xf>
    <xf numFmtId="43" fontId="9" fillId="3" borderId="0" xfId="1" applyFont="1" applyFill="1" applyBorder="1" applyAlignment="1">
      <alignment horizontal="center" vertical="center" wrapText="1" shrinkToFit="1" readingOrder="1"/>
    </xf>
    <xf numFmtId="10" fontId="9" fillId="3" borderId="0" xfId="3" applyNumberFormat="1" applyFont="1" applyFill="1" applyBorder="1" applyAlignment="1">
      <alignment horizontal="center" vertical="center" wrapText="1" shrinkToFit="1" readingOrder="1"/>
    </xf>
    <xf numFmtId="10" fontId="9" fillId="3" borderId="3" xfId="3" applyNumberFormat="1" applyFont="1" applyFill="1" applyBorder="1" applyAlignment="1">
      <alignment horizontal="center" vertical="center" wrapText="1" shrinkToFit="1" readingOrder="1"/>
    </xf>
    <xf numFmtId="43" fontId="9" fillId="3" borderId="0" xfId="1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readingOrder="1"/>
    </xf>
    <xf numFmtId="0" fontId="7" fillId="0" borderId="0" xfId="0" applyNumberFormat="1" applyFont="1" applyFill="1" applyBorder="1" applyAlignment="1">
      <alignment horizontal="left" vertical="center" readingOrder="1"/>
    </xf>
    <xf numFmtId="43" fontId="7" fillId="0" borderId="0" xfId="1" applyFont="1" applyFill="1" applyBorder="1" applyAlignment="1">
      <alignment horizontal="right" vertical="center" readingOrder="1"/>
    </xf>
    <xf numFmtId="10" fontId="7" fillId="0" borderId="0" xfId="3" applyNumberFormat="1" applyFont="1" applyFill="1" applyBorder="1" applyAlignment="1">
      <alignment horizontal="center" vertical="center" readingOrder="1"/>
    </xf>
    <xf numFmtId="10" fontId="6" fillId="0" borderId="3" xfId="3" applyNumberFormat="1" applyFont="1" applyFill="1" applyBorder="1" applyAlignment="1">
      <alignment horizontal="center"/>
    </xf>
    <xf numFmtId="0" fontId="13" fillId="0" borderId="4" xfId="0" applyFont="1" applyBorder="1" applyAlignment="1">
      <alignment vertical="center" readingOrder="1"/>
    </xf>
    <xf numFmtId="0" fontId="13" fillId="0" borderId="0" xfId="0" applyFont="1" applyBorder="1" applyAlignment="1">
      <alignment horizontal="justify" vertical="center" wrapText="1" readingOrder="1"/>
    </xf>
    <xf numFmtId="43" fontId="13" fillId="0" borderId="0" xfId="1" applyFont="1" applyFill="1" applyBorder="1" applyAlignment="1">
      <alignment horizontal="right" vertical="center" readingOrder="1"/>
    </xf>
    <xf numFmtId="10" fontId="13" fillId="0" borderId="0" xfId="3" applyNumberFormat="1" applyFont="1" applyFill="1" applyBorder="1" applyAlignment="1">
      <alignment horizontal="center" vertical="center" readingOrder="1"/>
    </xf>
    <xf numFmtId="10" fontId="13" fillId="0" borderId="3" xfId="3" applyNumberFormat="1" applyFont="1" applyFill="1" applyBorder="1" applyAlignment="1">
      <alignment horizontal="center" vertical="center" readingOrder="1"/>
    </xf>
    <xf numFmtId="43" fontId="9" fillId="0" borderId="0" xfId="1" applyFont="1" applyFill="1" applyBorder="1" applyAlignment="1"/>
    <xf numFmtId="43" fontId="3" fillId="2" borderId="0" xfId="1" applyFont="1" applyFill="1" applyBorder="1" applyAlignment="1">
      <alignment horizontal="right" vertical="center" readingOrder="1"/>
    </xf>
    <xf numFmtId="10" fontId="3" fillId="2" borderId="0" xfId="3" applyNumberFormat="1" applyFont="1" applyFill="1" applyBorder="1" applyAlignment="1">
      <alignment horizontal="center" vertical="center" readingOrder="1"/>
    </xf>
    <xf numFmtId="10" fontId="3" fillId="2" borderId="3" xfId="3" applyNumberFormat="1" applyFont="1" applyFill="1" applyBorder="1" applyAlignment="1">
      <alignment horizontal="center" vertical="center" readingOrder="1"/>
    </xf>
    <xf numFmtId="43" fontId="3" fillId="0" borderId="0" xfId="1" applyFont="1" applyFill="1" applyBorder="1" applyAlignment="1"/>
    <xf numFmtId="0" fontId="3" fillId="0" borderId="0" xfId="0" applyFont="1" applyFill="1" applyBorder="1" applyAlignment="1"/>
    <xf numFmtId="0" fontId="13" fillId="0" borderId="0" xfId="0" applyNumberFormat="1" applyFont="1" applyFill="1" applyBorder="1" applyAlignment="1">
      <alignment vertical="center" wrapText="1" readingOrder="1"/>
    </xf>
    <xf numFmtId="43" fontId="9" fillId="3" borderId="0" xfId="1" applyFont="1" applyFill="1" applyBorder="1" applyAlignment="1">
      <alignment horizontal="right" vertical="center" readingOrder="1"/>
    </xf>
    <xf numFmtId="10" fontId="9" fillId="3" borderId="0" xfId="3" applyNumberFormat="1" applyFont="1" applyFill="1" applyBorder="1" applyAlignment="1">
      <alignment horizontal="center" vertical="center" readingOrder="1"/>
    </xf>
    <xf numFmtId="10" fontId="9" fillId="3" borderId="3" xfId="3" applyNumberFormat="1" applyFont="1" applyFill="1" applyBorder="1" applyAlignment="1">
      <alignment horizontal="center" vertical="center"/>
    </xf>
    <xf numFmtId="43" fontId="9" fillId="3" borderId="0" xfId="1" applyFont="1" applyFill="1" applyBorder="1" applyAlignment="1"/>
    <xf numFmtId="0" fontId="9" fillId="3" borderId="0" xfId="0" applyFont="1" applyFill="1" applyBorder="1" applyAlignment="1"/>
    <xf numFmtId="0" fontId="9" fillId="0" borderId="4" xfId="0" applyNumberFormat="1" applyFont="1" applyFill="1" applyBorder="1" applyAlignment="1">
      <alignment horizontal="left" vertical="center" readingOrder="1"/>
    </xf>
    <xf numFmtId="0" fontId="9" fillId="0" borderId="0" xfId="0" applyNumberFormat="1" applyFont="1" applyFill="1" applyBorder="1" applyAlignment="1">
      <alignment horizontal="left" vertical="center" readingOrder="1"/>
    </xf>
    <xf numFmtId="10" fontId="5" fillId="2" borderId="0" xfId="3" applyNumberFormat="1" applyFont="1" applyFill="1" applyBorder="1" applyAlignment="1">
      <alignment horizontal="center" vertical="center" readingOrder="1"/>
    </xf>
    <xf numFmtId="10" fontId="5" fillId="2" borderId="3" xfId="3" applyNumberFormat="1" applyFont="1" applyFill="1" applyBorder="1" applyAlignment="1">
      <alignment horizontal="center" vertical="center" readingOrder="1"/>
    </xf>
    <xf numFmtId="43" fontId="5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1" applyFont="1" applyFill="1" applyBorder="1" applyAlignment="1"/>
    <xf numFmtId="0" fontId="5" fillId="0" borderId="0" xfId="0" applyFont="1" applyFill="1" applyBorder="1" applyAlignment="1"/>
    <xf numFmtId="41" fontId="3" fillId="2" borderId="9" xfId="2" applyFont="1" applyFill="1" applyBorder="1" applyAlignment="1">
      <alignment horizontal="left" vertical="center" readingOrder="1"/>
    </xf>
    <xf numFmtId="0" fontId="5" fillId="2" borderId="10" xfId="0" applyFont="1" applyFill="1" applyBorder="1" applyAlignment="1">
      <alignment vertical="center"/>
    </xf>
    <xf numFmtId="10" fontId="5" fillId="2" borderId="10" xfId="3" applyNumberFormat="1" applyFont="1" applyFill="1" applyBorder="1" applyAlignment="1">
      <alignment horizontal="center" vertical="center"/>
    </xf>
    <xf numFmtId="10" fontId="5" fillId="2" borderId="11" xfId="3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 readingOrder="1"/>
    </xf>
    <xf numFmtId="43" fontId="5" fillId="2" borderId="10" xfId="1" applyFont="1" applyFill="1" applyBorder="1" applyAlignment="1">
      <alignment horizontal="center" vertical="center" wrapText="1" shrinkToFit="1" readingOrder="1"/>
    </xf>
    <xf numFmtId="43" fontId="5" fillId="2" borderId="10" xfId="1" applyFont="1" applyFill="1" applyBorder="1" applyAlignment="1">
      <alignment vertical="center" wrapText="1" shrinkToFit="1" readingOrder="1"/>
    </xf>
    <xf numFmtId="10" fontId="5" fillId="2" borderId="10" xfId="3" applyNumberFormat="1" applyFont="1" applyFill="1" applyBorder="1" applyAlignment="1">
      <alignment horizontal="center" vertical="center" wrapText="1" shrinkToFit="1" readingOrder="1"/>
    </xf>
    <xf numFmtId="10" fontId="5" fillId="2" borderId="11" xfId="3" applyNumberFormat="1" applyFont="1" applyFill="1" applyBorder="1" applyAlignment="1">
      <alignment horizontal="center" vertical="center" wrapText="1" shrinkToFit="1" readingOrder="1"/>
    </xf>
    <xf numFmtId="43" fontId="6" fillId="0" borderId="0" xfId="1" applyFont="1" applyFill="1" applyBorder="1" applyAlignment="1">
      <alignment horizontal="center" vertical="center" wrapText="1" shrinkToFit="1"/>
    </xf>
    <xf numFmtId="43" fontId="5" fillId="2" borderId="0" xfId="1" applyFont="1" applyFill="1" applyBorder="1" applyAlignment="1">
      <alignment horizontal="right" vertical="center" wrapText="1" shrinkToFit="1" readingOrder="1"/>
    </xf>
    <xf numFmtId="10" fontId="5" fillId="2" borderId="0" xfId="3" applyNumberFormat="1" applyFont="1" applyFill="1" applyBorder="1" applyAlignment="1">
      <alignment horizontal="right" vertical="center" wrapText="1" shrinkToFit="1" readingOrder="1"/>
    </xf>
    <xf numFmtId="10" fontId="5" fillId="2" borderId="3" xfId="3" applyNumberFormat="1" applyFont="1" applyFill="1" applyBorder="1" applyAlignment="1">
      <alignment horizontal="right" vertical="center" wrapText="1" shrinkToFit="1" readingOrder="1"/>
    </xf>
    <xf numFmtId="43" fontId="5" fillId="3" borderId="0" xfId="1" applyFont="1" applyFill="1" applyBorder="1" applyAlignment="1">
      <alignment horizontal="center" vertical="center" wrapText="1" shrinkToFit="1"/>
    </xf>
    <xf numFmtId="0" fontId="15" fillId="0" borderId="4" xfId="0" applyFont="1" applyBorder="1" applyAlignment="1">
      <alignment vertical="center" readingOrder="1"/>
    </xf>
    <xf numFmtId="0" fontId="15" fillId="0" borderId="0" xfId="0" applyFont="1" applyBorder="1" applyAlignment="1">
      <alignment horizontal="justify" vertical="center" wrapText="1" readingOrder="1"/>
    </xf>
    <xf numFmtId="43" fontId="15" fillId="3" borderId="0" xfId="1" applyFont="1" applyFill="1" applyBorder="1" applyAlignment="1">
      <alignment horizontal="right" vertical="center" wrapText="1" shrinkToFit="1" readingOrder="1"/>
    </xf>
    <xf numFmtId="43" fontId="15" fillId="3" borderId="0" xfId="1" applyFont="1" applyFill="1" applyBorder="1" applyAlignment="1">
      <alignment vertical="center" wrapText="1" shrinkToFit="1" readingOrder="1"/>
    </xf>
    <xf numFmtId="10" fontId="15" fillId="3" borderId="0" xfId="3" applyNumberFormat="1" applyFont="1" applyFill="1" applyBorder="1" applyAlignment="1">
      <alignment horizontal="right" vertical="center" wrapText="1" shrinkToFit="1" readingOrder="1"/>
    </xf>
    <xf numFmtId="10" fontId="15" fillId="3" borderId="3" xfId="3" applyNumberFormat="1" applyFont="1" applyFill="1" applyBorder="1" applyAlignment="1">
      <alignment horizontal="right" vertical="center" wrapText="1" shrinkToFit="1" readingOrder="1"/>
    </xf>
    <xf numFmtId="43" fontId="15" fillId="3" borderId="0" xfId="1" applyFont="1" applyFill="1" applyBorder="1" applyAlignment="1">
      <alignment horizontal="center" vertical="center" wrapText="1" shrinkToFit="1"/>
    </xf>
    <xf numFmtId="43" fontId="7" fillId="0" borderId="4" xfId="1" applyFont="1" applyFill="1" applyBorder="1" applyAlignment="1">
      <alignment vertical="center" readingOrder="1"/>
    </xf>
    <xf numFmtId="43" fontId="7" fillId="0" borderId="0" xfId="1" applyFont="1" applyFill="1" applyBorder="1" applyAlignment="1">
      <alignment horizontal="left" vertical="center" readingOrder="1"/>
    </xf>
    <xf numFmtId="43" fontId="7" fillId="0" borderId="0" xfId="1" applyFont="1" applyFill="1" applyBorder="1" applyAlignment="1">
      <alignment vertical="center" readingOrder="1"/>
    </xf>
    <xf numFmtId="10" fontId="7" fillId="0" borderId="0" xfId="3" applyNumberFormat="1" applyFont="1" applyFill="1" applyBorder="1" applyAlignment="1">
      <alignment horizontal="right" vertical="center" readingOrder="1"/>
    </xf>
    <xf numFmtId="0" fontId="4" fillId="0" borderId="4" xfId="0" applyFont="1" applyBorder="1" applyAlignment="1">
      <alignment vertical="center" readingOrder="1"/>
    </xf>
    <xf numFmtId="0" fontId="4" fillId="0" borderId="0" xfId="0" applyFont="1" applyBorder="1" applyAlignment="1">
      <alignment horizontal="justify" vertical="center" wrapText="1" readingOrder="1"/>
    </xf>
    <xf numFmtId="10" fontId="4" fillId="0" borderId="0" xfId="3" applyNumberFormat="1" applyFont="1" applyFill="1" applyBorder="1" applyAlignment="1">
      <alignment vertical="center" readingOrder="1"/>
    </xf>
    <xf numFmtId="10" fontId="4" fillId="0" borderId="3" xfId="3" applyNumberFormat="1" applyFont="1" applyFill="1" applyBorder="1" applyAlignment="1">
      <alignment vertical="center" readingOrder="1"/>
    </xf>
    <xf numFmtId="43" fontId="8" fillId="0" borderId="0" xfId="1" applyFont="1" applyFill="1" applyBorder="1" applyAlignment="1"/>
    <xf numFmtId="43" fontId="3" fillId="2" borderId="0" xfId="1" applyFont="1" applyFill="1" applyBorder="1" applyAlignment="1">
      <alignment vertical="center" readingOrder="1"/>
    </xf>
    <xf numFmtId="10" fontId="3" fillId="2" borderId="0" xfId="3" applyNumberFormat="1" applyFont="1" applyFill="1" applyBorder="1" applyAlignment="1">
      <alignment vertical="center" readingOrder="1"/>
    </xf>
    <xf numFmtId="10" fontId="3" fillId="2" borderId="3" xfId="3" applyNumberFormat="1" applyFont="1" applyFill="1" applyBorder="1" applyAlignment="1">
      <alignment vertical="center" readingOrder="1"/>
    </xf>
    <xf numFmtId="0" fontId="9" fillId="0" borderId="0" xfId="0" applyNumberFormat="1" applyFont="1" applyFill="1" applyBorder="1" applyAlignment="1">
      <alignment vertical="center" wrapText="1" readingOrder="1"/>
    </xf>
    <xf numFmtId="43" fontId="9" fillId="3" borderId="0" xfId="1" applyFont="1" applyFill="1" applyBorder="1" applyAlignment="1">
      <alignment vertical="center" readingOrder="1"/>
    </xf>
    <xf numFmtId="10" fontId="9" fillId="3" borderId="0" xfId="3" applyNumberFormat="1" applyFont="1" applyFill="1" applyBorder="1" applyAlignment="1">
      <alignment horizontal="right" vertical="center" readingOrder="1"/>
    </xf>
    <xf numFmtId="10" fontId="9" fillId="3" borderId="3" xfId="3" applyNumberFormat="1" applyFont="1" applyFill="1" applyBorder="1" applyAlignment="1">
      <alignment horizontal="center" vertical="center" readingOrder="1"/>
    </xf>
    <xf numFmtId="43" fontId="5" fillId="2" borderId="0" xfId="1" applyFont="1" applyFill="1" applyBorder="1" applyAlignment="1">
      <alignment vertical="center" readingOrder="1"/>
    </xf>
    <xf numFmtId="10" fontId="5" fillId="2" borderId="0" xfId="3" applyNumberFormat="1" applyFont="1" applyFill="1" applyBorder="1" applyAlignment="1">
      <alignment vertical="center" readingOrder="1"/>
    </xf>
    <xf numFmtId="10" fontId="5" fillId="2" borderId="3" xfId="3" applyNumberFormat="1" applyFont="1" applyFill="1" applyBorder="1" applyAlignment="1">
      <alignment vertical="center" readingOrder="1"/>
    </xf>
    <xf numFmtId="10" fontId="5" fillId="2" borderId="0" xfId="3" applyNumberFormat="1" applyFont="1" applyFill="1" applyBorder="1" applyAlignment="1">
      <alignment horizontal="right" vertical="center" readingOrder="1"/>
    </xf>
    <xf numFmtId="10" fontId="5" fillId="2" borderId="10" xfId="3" applyNumberFormat="1" applyFont="1" applyFill="1" applyBorder="1" applyAlignment="1">
      <alignment vertical="center" readingOrder="1"/>
    </xf>
    <xf numFmtId="10" fontId="5" fillId="2" borderId="11" xfId="3" applyNumberFormat="1" applyFont="1" applyFill="1" applyBorder="1" applyAlignment="1">
      <alignment vertical="center" readingOrder="1"/>
    </xf>
    <xf numFmtId="43" fontId="8" fillId="0" borderId="0" xfId="1" applyFont="1" applyFill="1" applyBorder="1" applyAlignment="1">
      <alignment vertical="center" readingOrder="1"/>
    </xf>
    <xf numFmtId="10" fontId="6" fillId="0" borderId="0" xfId="3" applyNumberFormat="1" applyFont="1" applyFill="1" applyBorder="1" applyAlignment="1"/>
    <xf numFmtId="0" fontId="6" fillId="0" borderId="0" xfId="0" applyFont="1" applyAlignment="1">
      <alignment vertical="center"/>
    </xf>
    <xf numFmtId="0" fontId="16" fillId="3" borderId="0" xfId="0" applyFont="1" applyFill="1" applyBorder="1" applyAlignment="1"/>
    <xf numFmtId="10" fontId="2" fillId="0" borderId="0" xfId="3" applyNumberFormat="1" applyFont="1" applyBorder="1" applyAlignment="1">
      <alignment horizontal="center" vertical="center" wrapText="1" readingOrder="1"/>
    </xf>
    <xf numFmtId="10" fontId="16" fillId="3" borderId="0" xfId="3" applyNumberFormat="1" applyFont="1" applyFill="1" applyBorder="1" applyAlignment="1">
      <alignment horizontal="center"/>
    </xf>
    <xf numFmtId="43" fontId="16" fillId="3" borderId="0" xfId="1" applyFont="1" applyFill="1" applyBorder="1" applyAlignment="1"/>
    <xf numFmtId="10" fontId="17" fillId="4" borderId="0" xfId="3" applyNumberFormat="1" applyFont="1" applyFill="1" applyBorder="1" applyAlignment="1">
      <alignment horizontal="center" vertical="center" wrapText="1" readingOrder="1"/>
    </xf>
    <xf numFmtId="43" fontId="16" fillId="0" borderId="0" xfId="1" applyFont="1" applyFill="1" applyBorder="1" applyAlignment="1"/>
    <xf numFmtId="0" fontId="16" fillId="0" borderId="0" xfId="0" applyFont="1" applyFill="1" applyBorder="1" applyAlignment="1"/>
    <xf numFmtId="0" fontId="10" fillId="5" borderId="20" xfId="0" applyFont="1" applyFill="1" applyBorder="1" applyAlignment="1">
      <alignment horizontal="left" vertical="center" wrapText="1" readingOrder="1"/>
    </xf>
    <xf numFmtId="0" fontId="10" fillId="5" borderId="31" xfId="0" applyFont="1" applyFill="1" applyBorder="1" applyAlignment="1">
      <alignment horizontal="left" vertical="center" wrapText="1" readingOrder="1"/>
    </xf>
    <xf numFmtId="0" fontId="10" fillId="5" borderId="34" xfId="0" applyFont="1" applyFill="1" applyBorder="1" applyAlignment="1">
      <alignment horizontal="left" vertical="center" wrapText="1" readingOrder="1"/>
    </xf>
    <xf numFmtId="0" fontId="10" fillId="5" borderId="35" xfId="0" applyFont="1" applyFill="1" applyBorder="1" applyAlignment="1">
      <alignment horizontal="left" vertical="center" wrapText="1" readingOrder="1"/>
    </xf>
    <xf numFmtId="0" fontId="2" fillId="0" borderId="1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17" fillId="4" borderId="14" xfId="0" applyFont="1" applyFill="1" applyBorder="1" applyAlignment="1">
      <alignment horizontal="center" vertical="center" wrapText="1" readingOrder="1"/>
    </xf>
    <xf numFmtId="0" fontId="17" fillId="4" borderId="0" xfId="0" applyFont="1" applyFill="1" applyBorder="1" applyAlignment="1">
      <alignment horizontal="center" vertical="center" wrapText="1" readingOrder="1"/>
    </xf>
    <xf numFmtId="0" fontId="3" fillId="5" borderId="20" xfId="0" applyFont="1" applyFill="1" applyBorder="1" applyAlignment="1">
      <alignment horizontal="left" vertical="center" wrapText="1" readingOrder="1"/>
    </xf>
    <xf numFmtId="0" fontId="3" fillId="5" borderId="31" xfId="0" applyFont="1" applyFill="1" applyBorder="1" applyAlignment="1">
      <alignment horizontal="left" vertical="center" wrapText="1" readingOrder="1"/>
    </xf>
    <xf numFmtId="0" fontId="3" fillId="2" borderId="20" xfId="0" applyFont="1" applyFill="1" applyBorder="1" applyAlignment="1">
      <alignment horizontal="left" vertical="center" wrapText="1" readingOrder="1"/>
    </xf>
    <xf numFmtId="0" fontId="3" fillId="2" borderId="12" xfId="0" applyFont="1" applyFill="1" applyBorder="1" applyAlignment="1">
      <alignment horizontal="left" vertical="center" wrapText="1" readingOrder="1"/>
    </xf>
    <xf numFmtId="0" fontId="3" fillId="2" borderId="22" xfId="0" applyFont="1" applyFill="1" applyBorder="1" applyAlignment="1">
      <alignment horizontal="left" vertical="center" wrapText="1" readingOrder="1"/>
    </xf>
    <xf numFmtId="0" fontId="3" fillId="2" borderId="16" xfId="0" applyFont="1" applyFill="1" applyBorder="1" applyAlignment="1">
      <alignment horizontal="left" vertical="center" wrapText="1" readingOrder="1"/>
    </xf>
    <xf numFmtId="0" fontId="3" fillId="5" borderId="0" xfId="0" applyFont="1" applyFill="1" applyBorder="1" applyAlignment="1">
      <alignment horizontal="left" vertical="center" wrapText="1" readingOrder="1"/>
    </xf>
    <xf numFmtId="0" fontId="3" fillId="5" borderId="4" xfId="0" applyFont="1" applyFill="1" applyBorder="1" applyAlignment="1">
      <alignment horizontal="left" vertical="center" wrapText="1" readingOrder="1"/>
    </xf>
    <xf numFmtId="0" fontId="10" fillId="5" borderId="4" xfId="0" applyFont="1" applyFill="1" applyBorder="1" applyAlignment="1">
      <alignment horizontal="left" vertical="center" wrapText="1" readingOrder="1"/>
    </xf>
    <xf numFmtId="0" fontId="10" fillId="5" borderId="0" xfId="0" applyFont="1" applyFill="1" applyBorder="1" applyAlignment="1">
      <alignment horizontal="left" vertical="center" wrapText="1" readingOrder="1"/>
    </xf>
    <xf numFmtId="0" fontId="10" fillId="5" borderId="9" xfId="0" applyFont="1" applyFill="1" applyBorder="1" applyAlignment="1">
      <alignment horizontal="left" vertical="center" wrapText="1" readingOrder="1"/>
    </xf>
    <xf numFmtId="0" fontId="10" fillId="5" borderId="10" xfId="0" applyFont="1" applyFill="1" applyBorder="1" applyAlignment="1">
      <alignment horizontal="left" vertical="center" wrapText="1" readingOrder="1"/>
    </xf>
    <xf numFmtId="0" fontId="3" fillId="2" borderId="6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left" vertical="center" wrapText="1" readingOrder="1"/>
    </xf>
    <xf numFmtId="0" fontId="3" fillId="2" borderId="0" xfId="0" applyFont="1" applyFill="1" applyBorder="1" applyAlignment="1">
      <alignment horizontal="left" vertical="center" wrapText="1" readingOrder="1"/>
    </xf>
    <xf numFmtId="0" fontId="4" fillId="3" borderId="25" xfId="0" applyNumberFormat="1" applyFont="1" applyFill="1" applyBorder="1" applyAlignment="1">
      <alignment horizontal="left" vertical="center" readingOrder="1"/>
    </xf>
    <xf numFmtId="0" fontId="4" fillId="3" borderId="5" xfId="0" applyNumberFormat="1" applyFont="1" applyFill="1" applyBorder="1" applyAlignment="1">
      <alignment horizontal="left" vertical="center" readingOrder="1"/>
    </xf>
    <xf numFmtId="43" fontId="4" fillId="3" borderId="5" xfId="1" applyFont="1" applyFill="1" applyBorder="1" applyAlignment="1">
      <alignment horizontal="right" vertical="center" readingOrder="1"/>
    </xf>
    <xf numFmtId="43" fontId="4" fillId="3" borderId="5" xfId="1" applyFont="1" applyFill="1" applyBorder="1" applyAlignment="1">
      <alignment horizontal="center" vertical="center" readingOrder="1"/>
    </xf>
    <xf numFmtId="164" fontId="4" fillId="3" borderId="5" xfId="3" applyNumberFormat="1" applyFont="1" applyFill="1" applyBorder="1" applyAlignment="1">
      <alignment vertical="center" readingOrder="1"/>
    </xf>
    <xf numFmtId="164" fontId="4" fillId="3" borderId="30" xfId="3" applyNumberFormat="1" applyFont="1" applyFill="1" applyBorder="1" applyAlignment="1">
      <alignment horizontal="center" vertical="center" readingOrder="1"/>
    </xf>
    <xf numFmtId="0" fontId="8" fillId="3" borderId="0" xfId="0" applyFont="1" applyFill="1" applyBorder="1" applyAlignment="1"/>
    <xf numFmtId="0" fontId="7" fillId="3" borderId="20" xfId="0" applyNumberFormat="1" applyFont="1" applyFill="1" applyBorder="1" applyAlignment="1">
      <alignment horizontal="left" vertical="center" readingOrder="1"/>
    </xf>
    <xf numFmtId="0" fontId="7" fillId="3" borderId="0" xfId="0" applyNumberFormat="1" applyFont="1" applyFill="1" applyBorder="1" applyAlignment="1">
      <alignment horizontal="left" vertical="center" readingOrder="1"/>
    </xf>
    <xf numFmtId="43" fontId="7" fillId="3" borderId="0" xfId="1" applyFont="1" applyFill="1" applyBorder="1" applyAlignment="1">
      <alignment horizontal="right" vertical="center" readingOrder="1"/>
    </xf>
    <xf numFmtId="43" fontId="7" fillId="3" borderId="0" xfId="1" applyFont="1" applyFill="1" applyBorder="1" applyAlignment="1">
      <alignment horizontal="center" vertical="center" readingOrder="1"/>
    </xf>
    <xf numFmtId="164" fontId="7" fillId="3" borderId="0" xfId="3" applyNumberFormat="1" applyFont="1" applyFill="1" applyBorder="1" applyAlignment="1">
      <alignment vertical="center" readingOrder="1"/>
    </xf>
    <xf numFmtId="164" fontId="7" fillId="3" borderId="32" xfId="3" applyNumberFormat="1" applyFont="1" applyFill="1" applyBorder="1" applyAlignment="1">
      <alignment horizontal="center" vertical="center" readingOrder="1"/>
    </xf>
    <xf numFmtId="0" fontId="6" fillId="3" borderId="0" xfId="0" applyFont="1" applyFill="1" applyBorder="1" applyAlignment="1"/>
    <xf numFmtId="0" fontId="13" fillId="3" borderId="0" xfId="0" applyNumberFormat="1" applyFont="1" applyFill="1" applyBorder="1" applyAlignment="1">
      <alignment horizontal="left" vertical="center" readingOrder="1"/>
    </xf>
    <xf numFmtId="43" fontId="13" fillId="3" borderId="0" xfId="1" applyFont="1" applyFill="1" applyBorder="1" applyAlignment="1">
      <alignment horizontal="right" vertical="center" readingOrder="1"/>
    </xf>
    <xf numFmtId="43" fontId="13" fillId="3" borderId="2" xfId="1" applyFont="1" applyFill="1" applyBorder="1" applyAlignment="1">
      <alignment horizontal="center" vertical="center" readingOrder="1"/>
    </xf>
    <xf numFmtId="43" fontId="13" fillId="3" borderId="1" xfId="1" applyFont="1" applyFill="1" applyBorder="1" applyAlignment="1">
      <alignment horizontal="right" vertical="center" readingOrder="1"/>
    </xf>
    <xf numFmtId="164" fontId="13" fillId="3" borderId="0" xfId="3" applyNumberFormat="1" applyFont="1" applyFill="1" applyBorder="1" applyAlignment="1">
      <alignment vertical="center" readingOrder="1"/>
    </xf>
    <xf numFmtId="164" fontId="13" fillId="3" borderId="32" xfId="3" applyNumberFormat="1" applyFont="1" applyFill="1" applyBorder="1" applyAlignment="1">
      <alignment horizontal="center" vertical="center" readingOrder="1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tabSelected="1" zoomScale="85" zoomScaleNormal="85" workbookViewId="0">
      <pane xSplit="1" ySplit="4" topLeftCell="B23" activePane="bottomRight" state="frozen"/>
      <selection pane="topRight" activeCell="K1" sqref="K1"/>
      <selection pane="bottomLeft" activeCell="A5" sqref="A5"/>
      <selection pane="bottomRight" activeCell="E16" sqref="E16"/>
    </sheetView>
  </sheetViews>
  <sheetFormatPr baseColWidth="10" defaultRowHeight="10.5" x14ac:dyDescent="0.25"/>
  <cols>
    <col min="1" max="1" width="19.08984375" style="15" bestFit="1" customWidth="1"/>
    <col min="2" max="2" width="34.36328125" style="5" customWidth="1"/>
    <col min="3" max="3" width="16.7265625" style="16" bestFit="1" customWidth="1"/>
    <col min="4" max="4" width="11.1796875" style="17" customWidth="1"/>
    <col min="5" max="5" width="10.36328125" style="17" customWidth="1"/>
    <col min="6" max="6" width="16.7265625" style="16" bestFit="1" customWidth="1"/>
    <col min="7" max="7" width="16.6328125" style="16" bestFit="1" customWidth="1"/>
    <col min="8" max="10" width="16.7265625" style="16" bestFit="1" customWidth="1"/>
    <col min="11" max="13" width="15.81640625" style="16" bestFit="1" customWidth="1"/>
    <col min="14" max="14" width="6.453125" style="40" customWidth="1"/>
    <col min="15" max="15" width="6.26953125" style="18" customWidth="1"/>
    <col min="16" max="16384" width="10.90625" style="5"/>
  </cols>
  <sheetData>
    <row r="1" spans="1:15" s="170" customFormat="1" ht="19.5" customHeight="1" x14ac:dyDescent="0.35">
      <c r="A1" s="181" t="s">
        <v>137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</row>
    <row r="2" spans="1:15" s="170" customFormat="1" ht="19.5" customHeight="1" x14ac:dyDescent="0.35">
      <c r="A2" s="181" t="s">
        <v>138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1:15" s="170" customFormat="1" ht="19.5" customHeight="1" thickBot="1" x14ac:dyDescent="0.4">
      <c r="A3" s="183" t="s">
        <v>163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1:15" s="71" customFormat="1" ht="33.5" customHeight="1" thickTop="1" thickBot="1" x14ac:dyDescent="0.4">
      <c r="A4" s="73" t="s">
        <v>165</v>
      </c>
      <c r="B4" s="41" t="s">
        <v>1</v>
      </c>
      <c r="C4" s="42" t="s">
        <v>2</v>
      </c>
      <c r="D4" s="42" t="s">
        <v>3</v>
      </c>
      <c r="E4" s="42" t="s">
        <v>4</v>
      </c>
      <c r="F4" s="42" t="s">
        <v>5</v>
      </c>
      <c r="G4" s="42" t="s">
        <v>6</v>
      </c>
      <c r="H4" s="42" t="s">
        <v>7</v>
      </c>
      <c r="I4" s="42" t="s">
        <v>8</v>
      </c>
      <c r="J4" s="42" t="s">
        <v>9</v>
      </c>
      <c r="K4" s="42" t="s">
        <v>10</v>
      </c>
      <c r="L4" s="42" t="s">
        <v>11</v>
      </c>
      <c r="M4" s="42" t="s">
        <v>12</v>
      </c>
      <c r="N4" s="70" t="s">
        <v>135</v>
      </c>
      <c r="O4" s="43" t="s">
        <v>162</v>
      </c>
    </row>
    <row r="5" spans="1:15" s="27" customFormat="1" ht="15" customHeight="1" thickTop="1" x14ac:dyDescent="0.3">
      <c r="A5" s="187" t="s">
        <v>139</v>
      </c>
      <c r="B5" s="188"/>
      <c r="C5" s="31">
        <f>+C6+C35+C62+C67</f>
        <v>42023489000</v>
      </c>
      <c r="D5" s="31">
        <f t="shared" ref="D5:M5" si="0">+D6+D35+D62+D67</f>
        <v>800</v>
      </c>
      <c r="E5" s="31">
        <f t="shared" si="0"/>
        <v>800</v>
      </c>
      <c r="F5" s="31">
        <f t="shared" si="0"/>
        <v>42023489000</v>
      </c>
      <c r="G5" s="31">
        <f t="shared" si="0"/>
        <v>11551645000</v>
      </c>
      <c r="H5" s="31">
        <f t="shared" si="0"/>
        <v>26665952284.669998</v>
      </c>
      <c r="I5" s="31">
        <f t="shared" si="0"/>
        <v>3805891715.3299999</v>
      </c>
      <c r="J5" s="31">
        <f t="shared" si="0"/>
        <v>8369924899.1200008</v>
      </c>
      <c r="K5" s="31">
        <f t="shared" si="0"/>
        <v>1540728475.1399999</v>
      </c>
      <c r="L5" s="31">
        <f t="shared" si="0"/>
        <v>1540728475.1399999</v>
      </c>
      <c r="M5" s="31">
        <f t="shared" si="0"/>
        <v>1529693023.54</v>
      </c>
      <c r="N5" s="35">
        <f t="shared" ref="N5:N72" si="1">+J5/F5</f>
        <v>0.19917253655735251</v>
      </c>
      <c r="O5" s="44">
        <f t="shared" ref="O5:O72" si="2">+K5/F5</f>
        <v>3.6663506810203216E-2</v>
      </c>
    </row>
    <row r="6" spans="1:15" s="27" customFormat="1" ht="12" x14ac:dyDescent="0.3">
      <c r="A6" s="189" t="s">
        <v>140</v>
      </c>
      <c r="B6" s="190"/>
      <c r="C6" s="32">
        <f>+C7</f>
        <v>19806287000</v>
      </c>
      <c r="D6" s="32">
        <f t="shared" ref="D6:M6" si="3">+D7</f>
        <v>0</v>
      </c>
      <c r="E6" s="32">
        <f t="shared" si="3"/>
        <v>0</v>
      </c>
      <c r="F6" s="32">
        <f t="shared" si="3"/>
        <v>19806287000</v>
      </c>
      <c r="G6" s="32">
        <f t="shared" si="3"/>
        <v>1551645000</v>
      </c>
      <c r="H6" s="32">
        <f t="shared" si="3"/>
        <v>18254642000</v>
      </c>
      <c r="I6" s="32">
        <f t="shared" si="3"/>
        <v>0</v>
      </c>
      <c r="J6" s="32">
        <f t="shared" si="3"/>
        <v>1193518719</v>
      </c>
      <c r="K6" s="32">
        <f t="shared" si="3"/>
        <v>1193518719</v>
      </c>
      <c r="L6" s="32">
        <f t="shared" si="3"/>
        <v>1193518719</v>
      </c>
      <c r="M6" s="32">
        <f t="shared" si="3"/>
        <v>1193518719</v>
      </c>
      <c r="N6" s="36">
        <f t="shared" si="1"/>
        <v>6.0259589240527517E-2</v>
      </c>
      <c r="O6" s="45">
        <f t="shared" si="2"/>
        <v>6.0259589240527517E-2</v>
      </c>
    </row>
    <row r="7" spans="1:15" s="28" customFormat="1" ht="10.5" customHeight="1" x14ac:dyDescent="0.25">
      <c r="A7" s="46" t="s">
        <v>141</v>
      </c>
      <c r="B7" s="1" t="s">
        <v>142</v>
      </c>
      <c r="C7" s="19">
        <f>+C8+C18+C28+C34</f>
        <v>19806287000</v>
      </c>
      <c r="D7" s="19">
        <f t="shared" ref="D7:M7" si="4">+D8+D18+D28+D34</f>
        <v>0</v>
      </c>
      <c r="E7" s="19">
        <f t="shared" si="4"/>
        <v>0</v>
      </c>
      <c r="F7" s="19">
        <f t="shared" si="4"/>
        <v>19806287000</v>
      </c>
      <c r="G7" s="19">
        <f t="shared" si="4"/>
        <v>1551645000</v>
      </c>
      <c r="H7" s="19">
        <f t="shared" si="4"/>
        <v>18254642000</v>
      </c>
      <c r="I7" s="19">
        <f t="shared" si="4"/>
        <v>0</v>
      </c>
      <c r="J7" s="19">
        <f t="shared" si="4"/>
        <v>1193518719</v>
      </c>
      <c r="K7" s="19">
        <f t="shared" si="4"/>
        <v>1193518719</v>
      </c>
      <c r="L7" s="19">
        <f t="shared" si="4"/>
        <v>1193518719</v>
      </c>
      <c r="M7" s="19">
        <f t="shared" si="4"/>
        <v>1193518719</v>
      </c>
      <c r="N7" s="37">
        <f t="shared" si="1"/>
        <v>6.0259589240527517E-2</v>
      </c>
      <c r="O7" s="47">
        <f t="shared" si="2"/>
        <v>6.0259589240527517E-2</v>
      </c>
    </row>
    <row r="8" spans="1:15" s="28" customFormat="1" ht="10.5" customHeight="1" x14ac:dyDescent="0.25">
      <c r="A8" s="46" t="s">
        <v>143</v>
      </c>
      <c r="B8" s="1" t="s">
        <v>144</v>
      </c>
      <c r="C8" s="19">
        <f>+C9</f>
        <v>13164350000</v>
      </c>
      <c r="D8" s="19">
        <f t="shared" ref="D8:M8" si="5">+D9</f>
        <v>0</v>
      </c>
      <c r="E8" s="19">
        <f t="shared" si="5"/>
        <v>0</v>
      </c>
      <c r="F8" s="19">
        <f t="shared" si="5"/>
        <v>13164350000</v>
      </c>
      <c r="G8" s="19">
        <f t="shared" si="5"/>
        <v>0</v>
      </c>
      <c r="H8" s="19">
        <f t="shared" si="5"/>
        <v>13164350000</v>
      </c>
      <c r="I8" s="19">
        <f t="shared" si="5"/>
        <v>0</v>
      </c>
      <c r="J8" s="19">
        <f t="shared" si="5"/>
        <v>789074516</v>
      </c>
      <c r="K8" s="19">
        <f t="shared" si="5"/>
        <v>789074516</v>
      </c>
      <c r="L8" s="19">
        <f t="shared" si="5"/>
        <v>789074516</v>
      </c>
      <c r="M8" s="19">
        <f t="shared" si="5"/>
        <v>789074516</v>
      </c>
      <c r="N8" s="37">
        <f t="shared" si="1"/>
        <v>5.9940256526148275E-2</v>
      </c>
      <c r="O8" s="47">
        <f t="shared" si="2"/>
        <v>5.9940256526148275E-2</v>
      </c>
    </row>
    <row r="9" spans="1:15" s="28" customFormat="1" ht="10.5" customHeight="1" x14ac:dyDescent="0.25">
      <c r="A9" s="46" t="s">
        <v>145</v>
      </c>
      <c r="B9" s="1" t="s">
        <v>146</v>
      </c>
      <c r="C9" s="19">
        <f>SUM(C10:C17)</f>
        <v>13164350000</v>
      </c>
      <c r="D9" s="19">
        <f t="shared" ref="D9:M9" si="6">SUM(D10:D17)</f>
        <v>0</v>
      </c>
      <c r="E9" s="19">
        <f t="shared" si="6"/>
        <v>0</v>
      </c>
      <c r="F9" s="19">
        <f t="shared" si="6"/>
        <v>13164350000</v>
      </c>
      <c r="G9" s="19">
        <f t="shared" si="6"/>
        <v>0</v>
      </c>
      <c r="H9" s="19">
        <f t="shared" si="6"/>
        <v>13164350000</v>
      </c>
      <c r="I9" s="19">
        <f t="shared" si="6"/>
        <v>0</v>
      </c>
      <c r="J9" s="19">
        <f t="shared" si="6"/>
        <v>789074516</v>
      </c>
      <c r="K9" s="19">
        <f t="shared" si="6"/>
        <v>789074516</v>
      </c>
      <c r="L9" s="19">
        <f t="shared" si="6"/>
        <v>789074516</v>
      </c>
      <c r="M9" s="19">
        <f t="shared" si="6"/>
        <v>789074516</v>
      </c>
      <c r="N9" s="37">
        <f t="shared" si="1"/>
        <v>5.9940256526148275E-2</v>
      </c>
      <c r="O9" s="47">
        <f t="shared" si="2"/>
        <v>5.9940256526148275E-2</v>
      </c>
    </row>
    <row r="10" spans="1:15" x14ac:dyDescent="0.25">
      <c r="A10" s="48" t="s">
        <v>13</v>
      </c>
      <c r="B10" s="2" t="s">
        <v>14</v>
      </c>
      <c r="C10" s="3">
        <v>9307850000</v>
      </c>
      <c r="D10" s="4">
        <v>0</v>
      </c>
      <c r="E10" s="4">
        <v>0</v>
      </c>
      <c r="F10" s="3">
        <v>9307850000</v>
      </c>
      <c r="G10" s="3">
        <v>0</v>
      </c>
      <c r="H10" s="3">
        <v>9307850000</v>
      </c>
      <c r="I10" s="3">
        <v>0</v>
      </c>
      <c r="J10" s="3">
        <v>635165432</v>
      </c>
      <c r="K10" s="3">
        <v>635165432</v>
      </c>
      <c r="L10" s="3">
        <v>635165432</v>
      </c>
      <c r="M10" s="3">
        <v>635165432</v>
      </c>
      <c r="N10" s="38">
        <f t="shared" si="1"/>
        <v>6.8239758053685873E-2</v>
      </c>
      <c r="O10" s="49">
        <f t="shared" si="2"/>
        <v>6.8239758053685873E-2</v>
      </c>
    </row>
    <row r="11" spans="1:15" x14ac:dyDescent="0.25">
      <c r="A11" s="50" t="s">
        <v>15</v>
      </c>
      <c r="B11" s="6" t="s">
        <v>16</v>
      </c>
      <c r="C11" s="7">
        <v>550000000</v>
      </c>
      <c r="D11" s="8">
        <v>0</v>
      </c>
      <c r="E11" s="8">
        <v>0</v>
      </c>
      <c r="F11" s="7">
        <v>550000000</v>
      </c>
      <c r="G11" s="7">
        <v>0</v>
      </c>
      <c r="H11" s="7">
        <v>550000000</v>
      </c>
      <c r="I11" s="7">
        <v>0</v>
      </c>
      <c r="J11" s="7">
        <v>64155551</v>
      </c>
      <c r="K11" s="7">
        <v>64155551</v>
      </c>
      <c r="L11" s="7">
        <v>64155551</v>
      </c>
      <c r="M11" s="7">
        <v>64155551</v>
      </c>
      <c r="N11" s="38">
        <f t="shared" si="1"/>
        <v>0.11664645636363637</v>
      </c>
      <c r="O11" s="49">
        <f t="shared" si="2"/>
        <v>0.11664645636363637</v>
      </c>
    </row>
    <row r="12" spans="1:15" x14ac:dyDescent="0.25">
      <c r="A12" s="50" t="s">
        <v>17</v>
      </c>
      <c r="B12" s="6" t="s">
        <v>18</v>
      </c>
      <c r="C12" s="7">
        <v>16500000</v>
      </c>
      <c r="D12" s="8">
        <v>0</v>
      </c>
      <c r="E12" s="8">
        <v>0</v>
      </c>
      <c r="F12" s="7">
        <v>16500000</v>
      </c>
      <c r="G12" s="7">
        <v>0</v>
      </c>
      <c r="H12" s="7">
        <v>16500000</v>
      </c>
      <c r="I12" s="7">
        <v>0</v>
      </c>
      <c r="J12" s="7">
        <v>1079111</v>
      </c>
      <c r="K12" s="7">
        <v>1079111</v>
      </c>
      <c r="L12" s="7">
        <v>1079111</v>
      </c>
      <c r="M12" s="7">
        <v>1079111</v>
      </c>
      <c r="N12" s="38">
        <f t="shared" si="1"/>
        <v>6.5400666666666663E-2</v>
      </c>
      <c r="O12" s="49">
        <f t="shared" si="2"/>
        <v>6.5400666666666663E-2</v>
      </c>
    </row>
    <row r="13" spans="1:15" x14ac:dyDescent="0.25">
      <c r="A13" s="50" t="s">
        <v>19</v>
      </c>
      <c r="B13" s="6" t="s">
        <v>20</v>
      </c>
      <c r="C13" s="7">
        <v>900000000</v>
      </c>
      <c r="D13" s="8">
        <v>0</v>
      </c>
      <c r="E13" s="8">
        <v>0</v>
      </c>
      <c r="F13" s="7">
        <v>900000000</v>
      </c>
      <c r="G13" s="7">
        <v>0</v>
      </c>
      <c r="H13" s="7">
        <v>900000000</v>
      </c>
      <c r="I13" s="7">
        <v>0</v>
      </c>
      <c r="J13" s="7">
        <v>1659772</v>
      </c>
      <c r="K13" s="7">
        <v>1659772</v>
      </c>
      <c r="L13" s="7">
        <v>1659772</v>
      </c>
      <c r="M13" s="7">
        <v>1659772</v>
      </c>
      <c r="N13" s="38">
        <f t="shared" si="1"/>
        <v>1.8441911111111112E-3</v>
      </c>
      <c r="O13" s="49">
        <f t="shared" si="2"/>
        <v>1.8441911111111112E-3</v>
      </c>
    </row>
    <row r="14" spans="1:15" x14ac:dyDescent="0.25">
      <c r="A14" s="50" t="s">
        <v>21</v>
      </c>
      <c r="B14" s="6" t="s">
        <v>22</v>
      </c>
      <c r="C14" s="7">
        <v>450000000</v>
      </c>
      <c r="D14" s="8">
        <v>0</v>
      </c>
      <c r="E14" s="8">
        <v>0</v>
      </c>
      <c r="F14" s="7">
        <v>450000000</v>
      </c>
      <c r="G14" s="7">
        <v>0</v>
      </c>
      <c r="H14" s="7">
        <v>450000000</v>
      </c>
      <c r="I14" s="7">
        <v>0</v>
      </c>
      <c r="J14" s="7">
        <v>68264183</v>
      </c>
      <c r="K14" s="7">
        <v>68264183</v>
      </c>
      <c r="L14" s="7">
        <v>68264183</v>
      </c>
      <c r="M14" s="7">
        <v>68264183</v>
      </c>
      <c r="N14" s="38">
        <f t="shared" si="1"/>
        <v>0.15169818444444444</v>
      </c>
      <c r="O14" s="49">
        <f t="shared" si="2"/>
        <v>0.15169818444444444</v>
      </c>
    </row>
    <row r="15" spans="1:15" x14ac:dyDescent="0.25">
      <c r="A15" s="50" t="s">
        <v>23</v>
      </c>
      <c r="B15" s="6" t="s">
        <v>24</v>
      </c>
      <c r="C15" s="7">
        <v>90000000</v>
      </c>
      <c r="D15" s="8">
        <v>0</v>
      </c>
      <c r="E15" s="8">
        <v>0</v>
      </c>
      <c r="F15" s="7">
        <v>90000000</v>
      </c>
      <c r="G15" s="7">
        <v>0</v>
      </c>
      <c r="H15" s="7">
        <v>90000000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38">
        <f t="shared" si="1"/>
        <v>0</v>
      </c>
      <c r="O15" s="49">
        <f t="shared" si="2"/>
        <v>0</v>
      </c>
    </row>
    <row r="16" spans="1:15" x14ac:dyDescent="0.25">
      <c r="A16" s="50" t="s">
        <v>25</v>
      </c>
      <c r="B16" s="6" t="s">
        <v>26</v>
      </c>
      <c r="C16" s="7">
        <v>1250000000</v>
      </c>
      <c r="D16" s="8">
        <v>0</v>
      </c>
      <c r="E16" s="8">
        <v>0</v>
      </c>
      <c r="F16" s="7">
        <v>1250000000</v>
      </c>
      <c r="G16" s="7">
        <v>0</v>
      </c>
      <c r="H16" s="7">
        <v>1250000000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38">
        <f t="shared" si="1"/>
        <v>0</v>
      </c>
      <c r="O16" s="49">
        <f t="shared" si="2"/>
        <v>0</v>
      </c>
    </row>
    <row r="17" spans="1:15" x14ac:dyDescent="0.25">
      <c r="A17" s="50" t="s">
        <v>27</v>
      </c>
      <c r="B17" s="6" t="s">
        <v>28</v>
      </c>
      <c r="C17" s="7">
        <v>600000000</v>
      </c>
      <c r="D17" s="8">
        <v>0</v>
      </c>
      <c r="E17" s="8">
        <v>0</v>
      </c>
      <c r="F17" s="7">
        <v>600000000</v>
      </c>
      <c r="G17" s="7">
        <v>0</v>
      </c>
      <c r="H17" s="7">
        <v>600000000</v>
      </c>
      <c r="I17" s="7">
        <v>0</v>
      </c>
      <c r="J17" s="7">
        <v>18750467</v>
      </c>
      <c r="K17" s="7">
        <v>18750467</v>
      </c>
      <c r="L17" s="7">
        <v>18750467</v>
      </c>
      <c r="M17" s="7">
        <v>18750467</v>
      </c>
      <c r="N17" s="38">
        <f t="shared" si="1"/>
        <v>3.1250778333333333E-2</v>
      </c>
      <c r="O17" s="49">
        <f t="shared" si="2"/>
        <v>3.1250778333333333E-2</v>
      </c>
    </row>
    <row r="18" spans="1:15" s="23" customFormat="1" x14ac:dyDescent="0.25">
      <c r="A18" s="46" t="s">
        <v>147</v>
      </c>
      <c r="B18" s="1" t="s">
        <v>148</v>
      </c>
      <c r="C18" s="19">
        <f>SUM(C19:C27)</f>
        <v>4647924000</v>
      </c>
      <c r="D18" s="19">
        <f t="shared" ref="D18:M18" si="7">SUM(D19:D27)</f>
        <v>0</v>
      </c>
      <c r="E18" s="19">
        <f t="shared" si="7"/>
        <v>0</v>
      </c>
      <c r="F18" s="19">
        <f t="shared" si="7"/>
        <v>4647924000</v>
      </c>
      <c r="G18" s="19">
        <f t="shared" si="7"/>
        <v>0</v>
      </c>
      <c r="H18" s="19">
        <f t="shared" si="7"/>
        <v>4647924000</v>
      </c>
      <c r="I18" s="19">
        <f t="shared" si="7"/>
        <v>0</v>
      </c>
      <c r="J18" s="19">
        <f t="shared" si="7"/>
        <v>346059847</v>
      </c>
      <c r="K18" s="19">
        <f t="shared" si="7"/>
        <v>346059847</v>
      </c>
      <c r="L18" s="19">
        <f t="shared" si="7"/>
        <v>346059847</v>
      </c>
      <c r="M18" s="19">
        <f t="shared" si="7"/>
        <v>346059847</v>
      </c>
      <c r="N18" s="37">
        <f t="shared" si="1"/>
        <v>7.4454712899780631E-2</v>
      </c>
      <c r="O18" s="47">
        <f t="shared" si="2"/>
        <v>7.4454712899780631E-2</v>
      </c>
    </row>
    <row r="19" spans="1:15" x14ac:dyDescent="0.25">
      <c r="A19" s="50" t="s">
        <v>29</v>
      </c>
      <c r="B19" s="6" t="s">
        <v>30</v>
      </c>
      <c r="C19" s="7">
        <v>1520000000</v>
      </c>
      <c r="D19" s="8">
        <v>0</v>
      </c>
      <c r="E19" s="8">
        <v>0</v>
      </c>
      <c r="F19" s="7">
        <v>1520000000</v>
      </c>
      <c r="G19" s="7">
        <v>0</v>
      </c>
      <c r="H19" s="7">
        <v>1520000000</v>
      </c>
      <c r="I19" s="7">
        <v>0</v>
      </c>
      <c r="J19" s="7">
        <v>111110788</v>
      </c>
      <c r="K19" s="7">
        <v>111110788</v>
      </c>
      <c r="L19" s="7">
        <v>111110788</v>
      </c>
      <c r="M19" s="7">
        <v>111110788</v>
      </c>
      <c r="N19" s="38">
        <f t="shared" si="1"/>
        <v>7.3099202631578944E-2</v>
      </c>
      <c r="O19" s="49">
        <f t="shared" si="2"/>
        <v>7.3099202631578944E-2</v>
      </c>
    </row>
    <row r="20" spans="1:15" x14ac:dyDescent="0.25">
      <c r="A20" s="50" t="s">
        <v>31</v>
      </c>
      <c r="B20" s="6" t="s">
        <v>32</v>
      </c>
      <c r="C20" s="7">
        <v>997924000</v>
      </c>
      <c r="D20" s="8">
        <v>0</v>
      </c>
      <c r="E20" s="8">
        <v>0</v>
      </c>
      <c r="F20" s="7">
        <v>997924000</v>
      </c>
      <c r="G20" s="7">
        <v>0</v>
      </c>
      <c r="H20" s="7">
        <v>997924000</v>
      </c>
      <c r="I20" s="7">
        <v>0</v>
      </c>
      <c r="J20" s="7">
        <v>80253636</v>
      </c>
      <c r="K20" s="7">
        <v>80253636</v>
      </c>
      <c r="L20" s="7">
        <v>80253636</v>
      </c>
      <c r="M20" s="7">
        <v>80253636</v>
      </c>
      <c r="N20" s="38">
        <f t="shared" si="1"/>
        <v>8.0420589143060994E-2</v>
      </c>
      <c r="O20" s="49">
        <f t="shared" si="2"/>
        <v>8.0420589143060994E-2</v>
      </c>
    </row>
    <row r="21" spans="1:15" x14ac:dyDescent="0.25">
      <c r="A21" s="50" t="s">
        <v>33</v>
      </c>
      <c r="B21" s="6" t="s">
        <v>34</v>
      </c>
      <c r="C21" s="7">
        <v>1000000000</v>
      </c>
      <c r="D21" s="8">
        <v>0</v>
      </c>
      <c r="E21" s="8">
        <v>0</v>
      </c>
      <c r="F21" s="7">
        <v>1000000000</v>
      </c>
      <c r="G21" s="7">
        <v>0</v>
      </c>
      <c r="H21" s="7">
        <v>1000000000</v>
      </c>
      <c r="I21" s="7">
        <v>0</v>
      </c>
      <c r="J21" s="7">
        <v>79380823</v>
      </c>
      <c r="K21" s="7">
        <v>79380823</v>
      </c>
      <c r="L21" s="7">
        <v>79380823</v>
      </c>
      <c r="M21" s="7">
        <v>79380823</v>
      </c>
      <c r="N21" s="38">
        <f t="shared" si="1"/>
        <v>7.9380823000000003E-2</v>
      </c>
      <c r="O21" s="49">
        <f t="shared" si="2"/>
        <v>7.9380823000000003E-2</v>
      </c>
    </row>
    <row r="22" spans="1:15" x14ac:dyDescent="0.25">
      <c r="A22" s="50" t="s">
        <v>35</v>
      </c>
      <c r="B22" s="6" t="s">
        <v>36</v>
      </c>
      <c r="C22" s="7">
        <v>450000000</v>
      </c>
      <c r="D22" s="8">
        <v>0</v>
      </c>
      <c r="E22" s="8">
        <v>0</v>
      </c>
      <c r="F22" s="7">
        <v>450000000</v>
      </c>
      <c r="G22" s="7">
        <v>0</v>
      </c>
      <c r="H22" s="7">
        <v>450000000</v>
      </c>
      <c r="I22" s="7">
        <v>0</v>
      </c>
      <c r="J22" s="7">
        <v>31469000</v>
      </c>
      <c r="K22" s="7">
        <v>31469000</v>
      </c>
      <c r="L22" s="7">
        <v>31469000</v>
      </c>
      <c r="M22" s="7">
        <v>31469000</v>
      </c>
      <c r="N22" s="38">
        <f t="shared" si="1"/>
        <v>6.9931111111111111E-2</v>
      </c>
      <c r="O22" s="49">
        <f t="shared" si="2"/>
        <v>6.9931111111111111E-2</v>
      </c>
    </row>
    <row r="23" spans="1:15" x14ac:dyDescent="0.25">
      <c r="A23" s="50" t="s">
        <v>37</v>
      </c>
      <c r="B23" s="6" t="s">
        <v>38</v>
      </c>
      <c r="C23" s="7">
        <v>70000000</v>
      </c>
      <c r="D23" s="8">
        <v>0</v>
      </c>
      <c r="E23" s="8">
        <v>0</v>
      </c>
      <c r="F23" s="7">
        <v>70000000</v>
      </c>
      <c r="G23" s="7">
        <v>0</v>
      </c>
      <c r="H23" s="7">
        <v>70000000</v>
      </c>
      <c r="I23" s="7">
        <v>0</v>
      </c>
      <c r="J23" s="7">
        <v>4488900</v>
      </c>
      <c r="K23" s="7">
        <v>4488900</v>
      </c>
      <c r="L23" s="7">
        <v>4488900</v>
      </c>
      <c r="M23" s="7">
        <v>4488900</v>
      </c>
      <c r="N23" s="38">
        <f t="shared" si="1"/>
        <v>6.4127142857142855E-2</v>
      </c>
      <c r="O23" s="49">
        <f t="shared" si="2"/>
        <v>6.4127142857142855E-2</v>
      </c>
    </row>
    <row r="24" spans="1:15" x14ac:dyDescent="0.25">
      <c r="A24" s="50" t="s">
        <v>39</v>
      </c>
      <c r="B24" s="6" t="s">
        <v>40</v>
      </c>
      <c r="C24" s="7">
        <v>350000000</v>
      </c>
      <c r="D24" s="8">
        <v>0</v>
      </c>
      <c r="E24" s="8">
        <v>0</v>
      </c>
      <c r="F24" s="7">
        <v>350000000</v>
      </c>
      <c r="G24" s="7">
        <v>0</v>
      </c>
      <c r="H24" s="7">
        <v>350000000</v>
      </c>
      <c r="I24" s="7">
        <v>0</v>
      </c>
      <c r="J24" s="7">
        <v>23603000</v>
      </c>
      <c r="K24" s="7">
        <v>23603000</v>
      </c>
      <c r="L24" s="7">
        <v>23603000</v>
      </c>
      <c r="M24" s="7">
        <v>23603000</v>
      </c>
      <c r="N24" s="38">
        <f t="shared" si="1"/>
        <v>6.7437142857142862E-2</v>
      </c>
      <c r="O24" s="49">
        <f t="shared" si="2"/>
        <v>6.7437142857142862E-2</v>
      </c>
    </row>
    <row r="25" spans="1:15" x14ac:dyDescent="0.25">
      <c r="A25" s="50" t="s">
        <v>41</v>
      </c>
      <c r="B25" s="6" t="s">
        <v>42</v>
      </c>
      <c r="C25" s="7">
        <v>70000000</v>
      </c>
      <c r="D25" s="8">
        <v>0</v>
      </c>
      <c r="E25" s="8">
        <v>0</v>
      </c>
      <c r="F25" s="7">
        <v>70000000</v>
      </c>
      <c r="G25" s="7">
        <v>0</v>
      </c>
      <c r="H25" s="7">
        <v>70000000</v>
      </c>
      <c r="I25" s="7">
        <v>0</v>
      </c>
      <c r="J25" s="7">
        <v>3940300</v>
      </c>
      <c r="K25" s="7">
        <v>3940300</v>
      </c>
      <c r="L25" s="7">
        <v>3940300</v>
      </c>
      <c r="M25" s="7">
        <v>3940300</v>
      </c>
      <c r="N25" s="38">
        <f t="shared" si="1"/>
        <v>5.629E-2</v>
      </c>
      <c r="O25" s="49">
        <f t="shared" si="2"/>
        <v>5.629E-2</v>
      </c>
    </row>
    <row r="26" spans="1:15" x14ac:dyDescent="0.25">
      <c r="A26" s="50" t="s">
        <v>43</v>
      </c>
      <c r="B26" s="6" t="s">
        <v>44</v>
      </c>
      <c r="C26" s="7">
        <v>70000000</v>
      </c>
      <c r="D26" s="8">
        <v>0</v>
      </c>
      <c r="E26" s="8">
        <v>0</v>
      </c>
      <c r="F26" s="7">
        <v>70000000</v>
      </c>
      <c r="G26" s="7">
        <v>0</v>
      </c>
      <c r="H26" s="7">
        <v>70000000</v>
      </c>
      <c r="I26" s="7">
        <v>0</v>
      </c>
      <c r="J26" s="7">
        <v>3940300</v>
      </c>
      <c r="K26" s="7">
        <v>3940300</v>
      </c>
      <c r="L26" s="7">
        <v>3940300</v>
      </c>
      <c r="M26" s="7">
        <v>3940300</v>
      </c>
      <c r="N26" s="38">
        <f t="shared" si="1"/>
        <v>5.629E-2</v>
      </c>
      <c r="O26" s="49">
        <f t="shared" si="2"/>
        <v>5.629E-2</v>
      </c>
    </row>
    <row r="27" spans="1:15" x14ac:dyDescent="0.25">
      <c r="A27" s="50" t="s">
        <v>45</v>
      </c>
      <c r="B27" s="6" t="s">
        <v>46</v>
      </c>
      <c r="C27" s="7">
        <v>120000000</v>
      </c>
      <c r="D27" s="8">
        <v>0</v>
      </c>
      <c r="E27" s="8">
        <v>0</v>
      </c>
      <c r="F27" s="7">
        <v>120000000</v>
      </c>
      <c r="G27" s="7">
        <v>0</v>
      </c>
      <c r="H27" s="7">
        <v>120000000</v>
      </c>
      <c r="I27" s="7">
        <v>0</v>
      </c>
      <c r="J27" s="7">
        <v>7873100</v>
      </c>
      <c r="K27" s="7">
        <v>7873100</v>
      </c>
      <c r="L27" s="7">
        <v>7873100</v>
      </c>
      <c r="M27" s="7">
        <v>7873100</v>
      </c>
      <c r="N27" s="38">
        <f t="shared" si="1"/>
        <v>6.5609166666666663E-2</v>
      </c>
      <c r="O27" s="49">
        <f t="shared" si="2"/>
        <v>6.5609166666666663E-2</v>
      </c>
    </row>
    <row r="28" spans="1:15" s="23" customFormat="1" ht="21" x14ac:dyDescent="0.25">
      <c r="A28" s="46" t="s">
        <v>149</v>
      </c>
      <c r="B28" s="1" t="s">
        <v>150</v>
      </c>
      <c r="C28" s="19">
        <f>SUM(C29:C33)</f>
        <v>442368000</v>
      </c>
      <c r="D28" s="19">
        <f t="shared" ref="D28:M28" si="8">SUM(D29:D33)</f>
        <v>0</v>
      </c>
      <c r="E28" s="19">
        <f t="shared" si="8"/>
        <v>0</v>
      </c>
      <c r="F28" s="19">
        <f t="shared" si="8"/>
        <v>442368000</v>
      </c>
      <c r="G28" s="19">
        <f t="shared" si="8"/>
        <v>0</v>
      </c>
      <c r="H28" s="19">
        <f t="shared" si="8"/>
        <v>442368000</v>
      </c>
      <c r="I28" s="19">
        <f t="shared" si="8"/>
        <v>0</v>
      </c>
      <c r="J28" s="19">
        <f t="shared" si="8"/>
        <v>58384356</v>
      </c>
      <c r="K28" s="19">
        <f t="shared" si="8"/>
        <v>58384356</v>
      </c>
      <c r="L28" s="19">
        <f t="shared" si="8"/>
        <v>58384356</v>
      </c>
      <c r="M28" s="19">
        <f t="shared" si="8"/>
        <v>58384356</v>
      </c>
      <c r="N28" s="37">
        <f t="shared" si="1"/>
        <v>0.13198141818576389</v>
      </c>
      <c r="O28" s="47">
        <f t="shared" si="2"/>
        <v>0.13198141818576389</v>
      </c>
    </row>
    <row r="29" spans="1:15" x14ac:dyDescent="0.25">
      <c r="A29" s="50" t="s">
        <v>47</v>
      </c>
      <c r="B29" s="6" t="s">
        <v>48</v>
      </c>
      <c r="C29" s="7">
        <v>142368000</v>
      </c>
      <c r="D29" s="8">
        <v>0</v>
      </c>
      <c r="E29" s="8">
        <v>0</v>
      </c>
      <c r="F29" s="7">
        <v>142368000</v>
      </c>
      <c r="G29" s="7">
        <v>0</v>
      </c>
      <c r="H29" s="7">
        <v>142368000</v>
      </c>
      <c r="I29" s="7">
        <v>0</v>
      </c>
      <c r="J29" s="7">
        <v>17764864</v>
      </c>
      <c r="K29" s="7">
        <v>17764864</v>
      </c>
      <c r="L29" s="7">
        <v>17764864</v>
      </c>
      <c r="M29" s="7">
        <v>17764864</v>
      </c>
      <c r="N29" s="38">
        <f t="shared" si="1"/>
        <v>0.12478129916835244</v>
      </c>
      <c r="O29" s="49">
        <f t="shared" si="2"/>
        <v>0.12478129916835244</v>
      </c>
    </row>
    <row r="30" spans="1:15" x14ac:dyDescent="0.25">
      <c r="A30" s="50" t="s">
        <v>49</v>
      </c>
      <c r="B30" s="6" t="s">
        <v>50</v>
      </c>
      <c r="C30" s="7">
        <v>50000000</v>
      </c>
      <c r="D30" s="8">
        <v>0</v>
      </c>
      <c r="E30" s="8">
        <v>0</v>
      </c>
      <c r="F30" s="7">
        <v>50000000</v>
      </c>
      <c r="G30" s="7">
        <v>0</v>
      </c>
      <c r="H30" s="7">
        <v>50000000</v>
      </c>
      <c r="I30" s="7">
        <v>0</v>
      </c>
      <c r="J30" s="7">
        <v>7272881</v>
      </c>
      <c r="K30" s="7">
        <v>7272881</v>
      </c>
      <c r="L30" s="7">
        <v>7272881</v>
      </c>
      <c r="M30" s="7">
        <v>7272881</v>
      </c>
      <c r="N30" s="38">
        <f t="shared" si="1"/>
        <v>0.14545762000000001</v>
      </c>
      <c r="O30" s="49">
        <f t="shared" si="2"/>
        <v>0.14545762000000001</v>
      </c>
    </row>
    <row r="31" spans="1:15" x14ac:dyDescent="0.25">
      <c r="A31" s="50" t="s">
        <v>51</v>
      </c>
      <c r="B31" s="6" t="s">
        <v>52</v>
      </c>
      <c r="C31" s="7">
        <v>40000000</v>
      </c>
      <c r="D31" s="8">
        <v>0</v>
      </c>
      <c r="E31" s="8">
        <v>0</v>
      </c>
      <c r="F31" s="7">
        <v>40000000</v>
      </c>
      <c r="G31" s="7">
        <v>0</v>
      </c>
      <c r="H31" s="7">
        <v>40000000</v>
      </c>
      <c r="I31" s="7">
        <v>0</v>
      </c>
      <c r="J31" s="7">
        <v>2331290</v>
      </c>
      <c r="K31" s="7">
        <v>2331290</v>
      </c>
      <c r="L31" s="7">
        <v>2331290</v>
      </c>
      <c r="M31" s="7">
        <v>2331290</v>
      </c>
      <c r="N31" s="38">
        <f t="shared" si="1"/>
        <v>5.8282250000000001E-2</v>
      </c>
      <c r="O31" s="49">
        <f t="shared" si="2"/>
        <v>5.8282250000000001E-2</v>
      </c>
    </row>
    <row r="32" spans="1:15" x14ac:dyDescent="0.25">
      <c r="A32" s="50" t="s">
        <v>53</v>
      </c>
      <c r="B32" s="6" t="s">
        <v>54</v>
      </c>
      <c r="C32" s="7">
        <v>150000000</v>
      </c>
      <c r="D32" s="8">
        <v>0</v>
      </c>
      <c r="E32" s="8">
        <v>0</v>
      </c>
      <c r="F32" s="7">
        <v>150000000</v>
      </c>
      <c r="G32" s="7">
        <v>0</v>
      </c>
      <c r="H32" s="7">
        <v>150000000</v>
      </c>
      <c r="I32" s="7">
        <v>0</v>
      </c>
      <c r="J32" s="7">
        <v>21249020</v>
      </c>
      <c r="K32" s="7">
        <v>21249020</v>
      </c>
      <c r="L32" s="7">
        <v>21249020</v>
      </c>
      <c r="M32" s="7">
        <v>21249020</v>
      </c>
      <c r="N32" s="38">
        <f t="shared" si="1"/>
        <v>0.14166013333333333</v>
      </c>
      <c r="O32" s="49">
        <f t="shared" si="2"/>
        <v>0.14166013333333333</v>
      </c>
    </row>
    <row r="33" spans="1:15" x14ac:dyDescent="0.25">
      <c r="A33" s="51" t="s">
        <v>55</v>
      </c>
      <c r="B33" s="9" t="s">
        <v>56</v>
      </c>
      <c r="C33" s="10">
        <v>60000000</v>
      </c>
      <c r="D33" s="11">
        <v>0</v>
      </c>
      <c r="E33" s="11">
        <v>0</v>
      </c>
      <c r="F33" s="10">
        <v>60000000</v>
      </c>
      <c r="G33" s="10">
        <v>0</v>
      </c>
      <c r="H33" s="10">
        <v>60000000</v>
      </c>
      <c r="I33" s="10">
        <v>0</v>
      </c>
      <c r="J33" s="10">
        <v>9766301</v>
      </c>
      <c r="K33" s="10">
        <v>9766301</v>
      </c>
      <c r="L33" s="10">
        <v>9766301</v>
      </c>
      <c r="M33" s="10">
        <v>9766301</v>
      </c>
      <c r="N33" s="54">
        <f t="shared" si="1"/>
        <v>0.16277168333333333</v>
      </c>
      <c r="O33" s="55">
        <f t="shared" si="2"/>
        <v>0.16277168333333333</v>
      </c>
    </row>
    <row r="34" spans="1:15" s="115" customFormat="1" ht="12" x14ac:dyDescent="0.3">
      <c r="A34" s="215" t="s">
        <v>170</v>
      </c>
      <c r="B34" s="215" t="s">
        <v>171</v>
      </c>
      <c r="C34" s="216">
        <v>1551645000</v>
      </c>
      <c r="D34" s="217">
        <v>0</v>
      </c>
      <c r="E34" s="217">
        <v>0</v>
      </c>
      <c r="F34" s="216">
        <v>1551645000</v>
      </c>
      <c r="G34" s="218">
        <v>1551645000</v>
      </c>
      <c r="H34" s="218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219">
        <f t="shared" si="1"/>
        <v>0</v>
      </c>
      <c r="O34" s="220">
        <f t="shared" si="2"/>
        <v>0</v>
      </c>
    </row>
    <row r="35" spans="1:15" s="12" customFormat="1" ht="19.5" customHeight="1" x14ac:dyDescent="0.35">
      <c r="A35" s="191" t="s">
        <v>151</v>
      </c>
      <c r="B35" s="186"/>
      <c r="C35" s="20">
        <f>+C36+C44</f>
        <v>11171595000</v>
      </c>
      <c r="D35" s="20">
        <f t="shared" ref="D35:M35" si="9">+D36+D44</f>
        <v>800</v>
      </c>
      <c r="E35" s="20">
        <f t="shared" si="9"/>
        <v>800</v>
      </c>
      <c r="F35" s="20">
        <f t="shared" si="9"/>
        <v>11171595000</v>
      </c>
      <c r="G35" s="20">
        <f t="shared" si="9"/>
        <v>0</v>
      </c>
      <c r="H35" s="20">
        <f t="shared" si="9"/>
        <v>8297262284.6700001</v>
      </c>
      <c r="I35" s="20">
        <f t="shared" si="9"/>
        <v>2874332715.3299999</v>
      </c>
      <c r="J35" s="20">
        <f t="shared" si="9"/>
        <v>7160206240.1200008</v>
      </c>
      <c r="K35" s="20">
        <f t="shared" si="9"/>
        <v>331009816.13999999</v>
      </c>
      <c r="L35" s="20">
        <f t="shared" si="9"/>
        <v>331009816.13999999</v>
      </c>
      <c r="M35" s="20">
        <f t="shared" si="9"/>
        <v>319974364.54000002</v>
      </c>
      <c r="N35" s="59">
        <f t="shared" si="1"/>
        <v>0.64092962912815943</v>
      </c>
      <c r="O35" s="60">
        <f t="shared" si="2"/>
        <v>2.9629593280100109E-2</v>
      </c>
    </row>
    <row r="36" spans="1:15" s="22" customFormat="1" x14ac:dyDescent="0.25">
      <c r="A36" s="56" t="s">
        <v>152</v>
      </c>
      <c r="B36" s="29" t="s">
        <v>153</v>
      </c>
      <c r="C36" s="30">
        <f>+C37</f>
        <v>208047746</v>
      </c>
      <c r="D36" s="23">
        <f t="shared" ref="D36:M36" si="10">+D37</f>
        <v>0</v>
      </c>
      <c r="E36" s="23">
        <f t="shared" si="10"/>
        <v>0</v>
      </c>
      <c r="F36" s="23">
        <f t="shared" si="10"/>
        <v>208047746</v>
      </c>
      <c r="G36" s="23">
        <f t="shared" si="10"/>
        <v>0</v>
      </c>
      <c r="H36" s="23">
        <f t="shared" si="10"/>
        <v>20107438.300000001</v>
      </c>
      <c r="I36" s="23">
        <f t="shared" si="10"/>
        <v>187940307.69999999</v>
      </c>
      <c r="J36" s="21">
        <f t="shared" si="10"/>
        <v>20107438.300000001</v>
      </c>
      <c r="K36" s="21">
        <f t="shared" si="10"/>
        <v>0</v>
      </c>
      <c r="L36" s="21">
        <f t="shared" si="10"/>
        <v>0</v>
      </c>
      <c r="M36" s="21">
        <f t="shared" si="10"/>
        <v>0</v>
      </c>
      <c r="N36" s="57">
        <f t="shared" si="1"/>
        <v>9.6648191035917305E-2</v>
      </c>
      <c r="O36" s="58">
        <f t="shared" si="2"/>
        <v>0</v>
      </c>
    </row>
    <row r="37" spans="1:15" s="22" customFormat="1" x14ac:dyDescent="0.25">
      <c r="A37" s="46" t="s">
        <v>154</v>
      </c>
      <c r="B37" s="29" t="s">
        <v>155</v>
      </c>
      <c r="C37" s="30">
        <f>SUM(C38:C43)</f>
        <v>208047746</v>
      </c>
      <c r="D37" s="23">
        <f t="shared" ref="D37:M37" si="11">SUM(D38:D43)</f>
        <v>0</v>
      </c>
      <c r="E37" s="23">
        <f t="shared" si="11"/>
        <v>0</v>
      </c>
      <c r="F37" s="23">
        <f t="shared" si="11"/>
        <v>208047746</v>
      </c>
      <c r="G37" s="23">
        <f t="shared" si="11"/>
        <v>0</v>
      </c>
      <c r="H37" s="23">
        <f t="shared" si="11"/>
        <v>20107438.300000001</v>
      </c>
      <c r="I37" s="23">
        <f t="shared" si="11"/>
        <v>187940307.69999999</v>
      </c>
      <c r="J37" s="21">
        <f t="shared" si="11"/>
        <v>20107438.300000001</v>
      </c>
      <c r="K37" s="21">
        <f t="shared" si="11"/>
        <v>0</v>
      </c>
      <c r="L37" s="21">
        <f t="shared" si="11"/>
        <v>0</v>
      </c>
      <c r="M37" s="21">
        <f t="shared" si="11"/>
        <v>0</v>
      </c>
      <c r="N37" s="38">
        <f t="shared" si="1"/>
        <v>9.6648191035917305E-2</v>
      </c>
      <c r="O37" s="49">
        <f t="shared" si="2"/>
        <v>0</v>
      </c>
    </row>
    <row r="38" spans="1:15" x14ac:dyDescent="0.25">
      <c r="A38" s="48" t="s">
        <v>57</v>
      </c>
      <c r="B38" s="2" t="s">
        <v>58</v>
      </c>
      <c r="C38" s="3">
        <v>26000000</v>
      </c>
      <c r="D38" s="4">
        <v>0</v>
      </c>
      <c r="E38" s="4">
        <v>0</v>
      </c>
      <c r="F38" s="3">
        <v>26000000</v>
      </c>
      <c r="G38" s="3">
        <v>0</v>
      </c>
      <c r="H38" s="3">
        <v>0</v>
      </c>
      <c r="I38" s="3">
        <v>26000000</v>
      </c>
      <c r="J38" s="3">
        <v>0</v>
      </c>
      <c r="K38" s="3">
        <v>0</v>
      </c>
      <c r="L38" s="3">
        <v>0</v>
      </c>
      <c r="M38" s="3">
        <v>0</v>
      </c>
      <c r="N38" s="38">
        <f t="shared" si="1"/>
        <v>0</v>
      </c>
      <c r="O38" s="49">
        <f t="shared" si="2"/>
        <v>0</v>
      </c>
    </row>
    <row r="39" spans="1:15" x14ac:dyDescent="0.25">
      <c r="A39" s="50" t="s">
        <v>59</v>
      </c>
      <c r="B39" s="6" t="s">
        <v>60</v>
      </c>
      <c r="C39" s="7">
        <v>25146655</v>
      </c>
      <c r="D39" s="8">
        <v>0</v>
      </c>
      <c r="E39" s="8">
        <v>0</v>
      </c>
      <c r="F39" s="7">
        <v>25146655</v>
      </c>
      <c r="G39" s="7">
        <v>0</v>
      </c>
      <c r="H39" s="7">
        <v>0</v>
      </c>
      <c r="I39" s="7">
        <v>25146655</v>
      </c>
      <c r="J39" s="7">
        <v>0</v>
      </c>
      <c r="K39" s="7">
        <v>0</v>
      </c>
      <c r="L39" s="7">
        <v>0</v>
      </c>
      <c r="M39" s="7">
        <v>0</v>
      </c>
      <c r="N39" s="38">
        <f t="shared" si="1"/>
        <v>0</v>
      </c>
      <c r="O39" s="49">
        <f t="shared" si="2"/>
        <v>0</v>
      </c>
    </row>
    <row r="40" spans="1:15" x14ac:dyDescent="0.25">
      <c r="A40" s="50" t="s">
        <v>61</v>
      </c>
      <c r="B40" s="6" t="s">
        <v>62</v>
      </c>
      <c r="C40" s="7">
        <v>24845217</v>
      </c>
      <c r="D40" s="8">
        <v>0</v>
      </c>
      <c r="E40" s="8">
        <v>0</v>
      </c>
      <c r="F40" s="7">
        <v>24845217</v>
      </c>
      <c r="G40" s="7">
        <v>0</v>
      </c>
      <c r="H40" s="7">
        <v>20107438.300000001</v>
      </c>
      <c r="I40" s="7">
        <v>4737778.7</v>
      </c>
      <c r="J40" s="7">
        <v>20107438.300000001</v>
      </c>
      <c r="K40" s="7">
        <v>0</v>
      </c>
      <c r="L40" s="7">
        <v>0</v>
      </c>
      <c r="M40" s="7">
        <v>0</v>
      </c>
      <c r="N40" s="38">
        <f t="shared" si="1"/>
        <v>0.8093082181572413</v>
      </c>
      <c r="O40" s="49">
        <f t="shared" si="2"/>
        <v>0</v>
      </c>
    </row>
    <row r="41" spans="1:15" x14ac:dyDescent="0.25">
      <c r="A41" s="50" t="s">
        <v>63</v>
      </c>
      <c r="B41" s="6" t="s">
        <v>64</v>
      </c>
      <c r="C41" s="7">
        <v>50000000</v>
      </c>
      <c r="D41" s="8">
        <v>0</v>
      </c>
      <c r="E41" s="8">
        <v>0</v>
      </c>
      <c r="F41" s="7">
        <v>50000000</v>
      </c>
      <c r="G41" s="7">
        <v>0</v>
      </c>
      <c r="H41" s="7">
        <v>0</v>
      </c>
      <c r="I41" s="7">
        <v>50000000</v>
      </c>
      <c r="J41" s="7">
        <v>0</v>
      </c>
      <c r="K41" s="7">
        <v>0</v>
      </c>
      <c r="L41" s="7">
        <v>0</v>
      </c>
      <c r="M41" s="7">
        <v>0</v>
      </c>
      <c r="N41" s="38">
        <f t="shared" si="1"/>
        <v>0</v>
      </c>
      <c r="O41" s="49">
        <f t="shared" si="2"/>
        <v>0</v>
      </c>
    </row>
    <row r="42" spans="1:15" x14ac:dyDescent="0.25">
      <c r="A42" s="50" t="s">
        <v>65</v>
      </c>
      <c r="B42" s="6" t="s">
        <v>66</v>
      </c>
      <c r="C42" s="7">
        <v>57055874</v>
      </c>
      <c r="D42" s="8">
        <v>0</v>
      </c>
      <c r="E42" s="8">
        <v>0</v>
      </c>
      <c r="F42" s="7">
        <v>57055874</v>
      </c>
      <c r="G42" s="7">
        <v>0</v>
      </c>
      <c r="H42" s="7">
        <v>0</v>
      </c>
      <c r="I42" s="7">
        <v>57055874</v>
      </c>
      <c r="J42" s="7">
        <v>0</v>
      </c>
      <c r="K42" s="7">
        <v>0</v>
      </c>
      <c r="L42" s="7">
        <v>0</v>
      </c>
      <c r="M42" s="7">
        <v>0</v>
      </c>
      <c r="N42" s="38">
        <f t="shared" si="1"/>
        <v>0</v>
      </c>
      <c r="O42" s="49">
        <f t="shared" si="2"/>
        <v>0</v>
      </c>
    </row>
    <row r="43" spans="1:15" x14ac:dyDescent="0.25">
      <c r="A43" s="50" t="s">
        <v>67</v>
      </c>
      <c r="B43" s="6" t="s">
        <v>68</v>
      </c>
      <c r="C43" s="7">
        <v>25000000</v>
      </c>
      <c r="D43" s="8">
        <v>0</v>
      </c>
      <c r="E43" s="8">
        <v>0</v>
      </c>
      <c r="F43" s="7">
        <v>25000000</v>
      </c>
      <c r="G43" s="7">
        <v>0</v>
      </c>
      <c r="H43" s="7">
        <v>0</v>
      </c>
      <c r="I43" s="7">
        <v>25000000</v>
      </c>
      <c r="J43" s="7">
        <v>0</v>
      </c>
      <c r="K43" s="7">
        <v>0</v>
      </c>
      <c r="L43" s="7">
        <v>0</v>
      </c>
      <c r="M43" s="7">
        <v>0</v>
      </c>
      <c r="N43" s="38">
        <f t="shared" si="1"/>
        <v>0</v>
      </c>
      <c r="O43" s="49">
        <f t="shared" si="2"/>
        <v>0</v>
      </c>
    </row>
    <row r="44" spans="1:15" s="26" customFormat="1" ht="17.5" customHeight="1" x14ac:dyDescent="0.3">
      <c r="A44" s="52" t="s">
        <v>157</v>
      </c>
      <c r="B44" s="24" t="s">
        <v>156</v>
      </c>
      <c r="C44" s="25">
        <f>SUM(C45:C61)</f>
        <v>10963547254</v>
      </c>
      <c r="D44" s="25">
        <f t="shared" ref="D44:M44" si="12">SUM(D45:D61)</f>
        <v>800</v>
      </c>
      <c r="E44" s="25">
        <f t="shared" si="12"/>
        <v>800</v>
      </c>
      <c r="F44" s="25">
        <f t="shared" si="12"/>
        <v>10963547254</v>
      </c>
      <c r="G44" s="25">
        <f t="shared" si="12"/>
        <v>0</v>
      </c>
      <c r="H44" s="25">
        <f t="shared" si="12"/>
        <v>8277154846.3699999</v>
      </c>
      <c r="I44" s="25">
        <f t="shared" si="12"/>
        <v>2686392407.6300001</v>
      </c>
      <c r="J44" s="25">
        <f t="shared" si="12"/>
        <v>7140098801.8200006</v>
      </c>
      <c r="K44" s="25">
        <f t="shared" si="12"/>
        <v>331009816.13999999</v>
      </c>
      <c r="L44" s="25">
        <f t="shared" si="12"/>
        <v>331009816.13999999</v>
      </c>
      <c r="M44" s="25">
        <f t="shared" si="12"/>
        <v>319974364.54000002</v>
      </c>
      <c r="N44" s="39">
        <f t="shared" si="1"/>
        <v>0.65125808612855374</v>
      </c>
      <c r="O44" s="53">
        <f t="shared" si="2"/>
        <v>3.0191853828990665E-2</v>
      </c>
    </row>
    <row r="45" spans="1:15" x14ac:dyDescent="0.25">
      <c r="A45" s="50" t="s">
        <v>69</v>
      </c>
      <c r="B45" s="6" t="s">
        <v>70</v>
      </c>
      <c r="C45" s="7">
        <v>5000000</v>
      </c>
      <c r="D45" s="8">
        <v>0</v>
      </c>
      <c r="E45" s="8">
        <v>0</v>
      </c>
      <c r="F45" s="7">
        <v>5000000</v>
      </c>
      <c r="G45" s="7">
        <v>0</v>
      </c>
      <c r="H45" s="7">
        <v>5000000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38">
        <f t="shared" si="1"/>
        <v>0</v>
      </c>
      <c r="O45" s="49">
        <f t="shared" si="2"/>
        <v>0</v>
      </c>
    </row>
    <row r="46" spans="1:15" x14ac:dyDescent="0.25">
      <c r="A46" s="50" t="s">
        <v>71</v>
      </c>
      <c r="B46" s="6" t="s">
        <v>72</v>
      </c>
      <c r="C46" s="7">
        <v>1634027480</v>
      </c>
      <c r="D46" s="8">
        <v>0</v>
      </c>
      <c r="E46" s="8">
        <v>0</v>
      </c>
      <c r="F46" s="7">
        <v>1634027480</v>
      </c>
      <c r="G46" s="7">
        <v>0</v>
      </c>
      <c r="H46" s="7">
        <v>1633050480</v>
      </c>
      <c r="I46" s="7">
        <v>977000</v>
      </c>
      <c r="J46" s="7">
        <v>1633050480</v>
      </c>
      <c r="K46" s="7">
        <v>0</v>
      </c>
      <c r="L46" s="7">
        <v>0</v>
      </c>
      <c r="M46" s="7">
        <v>0</v>
      </c>
      <c r="N46" s="38">
        <f t="shared" si="1"/>
        <v>0.99940209083876608</v>
      </c>
      <c r="O46" s="49">
        <f t="shared" si="2"/>
        <v>0</v>
      </c>
    </row>
    <row r="47" spans="1:15" x14ac:dyDescent="0.25">
      <c r="A47" s="50" t="s">
        <v>73</v>
      </c>
      <c r="B47" s="6" t="s">
        <v>74</v>
      </c>
      <c r="C47" s="7">
        <v>2000000</v>
      </c>
      <c r="D47" s="8">
        <v>0</v>
      </c>
      <c r="E47" s="8">
        <v>0</v>
      </c>
      <c r="F47" s="7">
        <v>2000000</v>
      </c>
      <c r="G47" s="7">
        <v>0</v>
      </c>
      <c r="H47" s="7">
        <v>0</v>
      </c>
      <c r="I47" s="7">
        <v>2000000</v>
      </c>
      <c r="J47" s="7">
        <v>0</v>
      </c>
      <c r="K47" s="7">
        <v>0</v>
      </c>
      <c r="L47" s="7">
        <v>0</v>
      </c>
      <c r="M47" s="7">
        <v>0</v>
      </c>
      <c r="N47" s="38">
        <f t="shared" si="1"/>
        <v>0</v>
      </c>
      <c r="O47" s="49">
        <f t="shared" si="2"/>
        <v>0</v>
      </c>
    </row>
    <row r="48" spans="1:15" x14ac:dyDescent="0.25">
      <c r="A48" s="50" t="s">
        <v>75</v>
      </c>
      <c r="B48" s="6" t="s">
        <v>76</v>
      </c>
      <c r="C48" s="7">
        <v>16068000</v>
      </c>
      <c r="D48" s="8">
        <v>0</v>
      </c>
      <c r="E48" s="8">
        <v>0</v>
      </c>
      <c r="F48" s="7">
        <v>16068000</v>
      </c>
      <c r="G48" s="7">
        <v>0</v>
      </c>
      <c r="H48" s="7">
        <v>16068000</v>
      </c>
      <c r="I48" s="7">
        <v>0</v>
      </c>
      <c r="J48" s="7">
        <v>16068000</v>
      </c>
      <c r="K48" s="7">
        <v>0</v>
      </c>
      <c r="L48" s="7">
        <v>0</v>
      </c>
      <c r="M48" s="7">
        <v>0</v>
      </c>
      <c r="N48" s="38">
        <f t="shared" si="1"/>
        <v>1</v>
      </c>
      <c r="O48" s="49">
        <f t="shared" si="2"/>
        <v>0</v>
      </c>
    </row>
    <row r="49" spans="1:15" x14ac:dyDescent="0.25">
      <c r="A49" s="50" t="s">
        <v>77</v>
      </c>
      <c r="B49" s="6" t="s">
        <v>78</v>
      </c>
      <c r="C49" s="7">
        <v>96000000</v>
      </c>
      <c r="D49" s="8">
        <v>0</v>
      </c>
      <c r="E49" s="8">
        <v>0</v>
      </c>
      <c r="F49" s="7">
        <v>96000000</v>
      </c>
      <c r="G49" s="7">
        <v>0</v>
      </c>
      <c r="H49" s="7">
        <v>96000000</v>
      </c>
      <c r="I49" s="7">
        <v>0</v>
      </c>
      <c r="J49" s="7">
        <v>8621000</v>
      </c>
      <c r="K49" s="7">
        <v>8621000</v>
      </c>
      <c r="L49" s="7">
        <v>8621000</v>
      </c>
      <c r="M49" s="7">
        <v>8621000</v>
      </c>
      <c r="N49" s="38">
        <f t="shared" si="1"/>
        <v>8.9802083333333338E-2</v>
      </c>
      <c r="O49" s="49">
        <f t="shared" si="2"/>
        <v>8.9802083333333338E-2</v>
      </c>
    </row>
    <row r="50" spans="1:15" x14ac:dyDescent="0.25">
      <c r="A50" s="50" t="s">
        <v>79</v>
      </c>
      <c r="B50" s="6" t="s">
        <v>80</v>
      </c>
      <c r="C50" s="7">
        <v>15868925</v>
      </c>
      <c r="D50" s="8">
        <v>0</v>
      </c>
      <c r="E50" s="8">
        <v>800</v>
      </c>
      <c r="F50" s="7">
        <v>15868125</v>
      </c>
      <c r="G50" s="7">
        <v>0</v>
      </c>
      <c r="H50" s="7">
        <v>0</v>
      </c>
      <c r="I50" s="7">
        <v>15868125</v>
      </c>
      <c r="J50" s="7">
        <v>0</v>
      </c>
      <c r="K50" s="7">
        <v>0</v>
      </c>
      <c r="L50" s="7">
        <v>0</v>
      </c>
      <c r="M50" s="7">
        <v>0</v>
      </c>
      <c r="N50" s="38">
        <f t="shared" si="1"/>
        <v>0</v>
      </c>
      <c r="O50" s="49">
        <f t="shared" si="2"/>
        <v>0</v>
      </c>
    </row>
    <row r="51" spans="1:15" x14ac:dyDescent="0.25">
      <c r="A51" s="50" t="s">
        <v>81</v>
      </c>
      <c r="B51" s="6" t="s">
        <v>82</v>
      </c>
      <c r="C51" s="7">
        <v>3619178298</v>
      </c>
      <c r="D51" s="8">
        <v>800</v>
      </c>
      <c r="E51" s="8">
        <v>0</v>
      </c>
      <c r="F51" s="7">
        <v>3619179098</v>
      </c>
      <c r="G51" s="7">
        <v>0</v>
      </c>
      <c r="H51" s="7">
        <v>3619179098</v>
      </c>
      <c r="I51" s="7">
        <v>0</v>
      </c>
      <c r="J51" s="7">
        <v>3619179098</v>
      </c>
      <c r="K51" s="7">
        <v>299043250</v>
      </c>
      <c r="L51" s="7">
        <v>299043250</v>
      </c>
      <c r="M51" s="7">
        <v>299043250</v>
      </c>
      <c r="N51" s="38">
        <f t="shared" si="1"/>
        <v>1</v>
      </c>
      <c r="O51" s="49">
        <f t="shared" si="2"/>
        <v>8.2627369882096943E-2</v>
      </c>
    </row>
    <row r="52" spans="1:15" x14ac:dyDescent="0.25">
      <c r="A52" s="50" t="s">
        <v>83</v>
      </c>
      <c r="B52" s="6" t="s">
        <v>84</v>
      </c>
      <c r="C52" s="7">
        <v>1100000000</v>
      </c>
      <c r="D52" s="8">
        <v>0</v>
      </c>
      <c r="E52" s="8">
        <v>0</v>
      </c>
      <c r="F52" s="7">
        <v>1100000000</v>
      </c>
      <c r="G52" s="7">
        <v>0</v>
      </c>
      <c r="H52" s="7">
        <v>738840007</v>
      </c>
      <c r="I52" s="7">
        <v>361159993</v>
      </c>
      <c r="J52" s="7">
        <v>470340675</v>
      </c>
      <c r="K52" s="7">
        <v>0</v>
      </c>
      <c r="L52" s="7">
        <v>0</v>
      </c>
      <c r="M52" s="7">
        <v>0</v>
      </c>
      <c r="N52" s="38">
        <f t="shared" si="1"/>
        <v>0.42758243181818184</v>
      </c>
      <c r="O52" s="49">
        <f t="shared" si="2"/>
        <v>0</v>
      </c>
    </row>
    <row r="53" spans="1:15" x14ac:dyDescent="0.25">
      <c r="A53" s="50" t="s">
        <v>85</v>
      </c>
      <c r="B53" s="6" t="s">
        <v>86</v>
      </c>
      <c r="C53" s="7">
        <v>1103694828</v>
      </c>
      <c r="D53" s="8">
        <v>0</v>
      </c>
      <c r="E53" s="8">
        <v>0</v>
      </c>
      <c r="F53" s="7">
        <v>1103694828</v>
      </c>
      <c r="G53" s="7">
        <v>0</v>
      </c>
      <c r="H53" s="7">
        <v>965501971</v>
      </c>
      <c r="I53" s="7">
        <v>138192857</v>
      </c>
      <c r="J53" s="7">
        <v>755117971</v>
      </c>
      <c r="K53" s="7">
        <v>0</v>
      </c>
      <c r="L53" s="7">
        <v>0</v>
      </c>
      <c r="M53" s="7">
        <v>0</v>
      </c>
      <c r="N53" s="38">
        <f t="shared" si="1"/>
        <v>0.68417279110417284</v>
      </c>
      <c r="O53" s="49">
        <f t="shared" si="2"/>
        <v>0</v>
      </c>
    </row>
    <row r="54" spans="1:15" x14ac:dyDescent="0.25">
      <c r="A54" s="50" t="s">
        <v>87</v>
      </c>
      <c r="B54" s="6" t="s">
        <v>88</v>
      </c>
      <c r="C54" s="7">
        <v>103596000</v>
      </c>
      <c r="D54" s="8">
        <v>0</v>
      </c>
      <c r="E54" s="8">
        <v>0</v>
      </c>
      <c r="F54" s="7">
        <v>103596000</v>
      </c>
      <c r="G54" s="7">
        <v>0</v>
      </c>
      <c r="H54" s="7">
        <v>101095686.83</v>
      </c>
      <c r="I54" s="7">
        <v>2500313.17</v>
      </c>
      <c r="J54" s="7">
        <v>28568659.969999999</v>
      </c>
      <c r="K54" s="7">
        <v>2472973.14</v>
      </c>
      <c r="L54" s="7">
        <v>2472973.14</v>
      </c>
      <c r="M54" s="7">
        <v>2007978.54</v>
      </c>
      <c r="N54" s="38">
        <f t="shared" si="1"/>
        <v>0.27576991360670294</v>
      </c>
      <c r="O54" s="49">
        <f t="shared" si="2"/>
        <v>2.3871318776786749E-2</v>
      </c>
    </row>
    <row r="55" spans="1:15" x14ac:dyDescent="0.25">
      <c r="A55" s="50" t="s">
        <v>89</v>
      </c>
      <c r="B55" s="6" t="s">
        <v>90</v>
      </c>
      <c r="C55" s="7">
        <v>1011618582</v>
      </c>
      <c r="D55" s="8">
        <v>0</v>
      </c>
      <c r="E55" s="8">
        <v>0</v>
      </c>
      <c r="F55" s="7">
        <v>1011618582</v>
      </c>
      <c r="G55" s="7">
        <v>0</v>
      </c>
      <c r="H55" s="7">
        <v>735514535.53999996</v>
      </c>
      <c r="I55" s="7">
        <v>276104046.45999998</v>
      </c>
      <c r="J55" s="7">
        <v>557895301.85000002</v>
      </c>
      <c r="K55" s="7">
        <v>0</v>
      </c>
      <c r="L55" s="7">
        <v>0</v>
      </c>
      <c r="M55" s="7">
        <v>0</v>
      </c>
      <c r="N55" s="38">
        <f t="shared" si="1"/>
        <v>0.55148779567396289</v>
      </c>
      <c r="O55" s="49">
        <f t="shared" si="2"/>
        <v>0</v>
      </c>
    </row>
    <row r="56" spans="1:15" x14ac:dyDescent="0.25">
      <c r="A56" s="50" t="s">
        <v>91</v>
      </c>
      <c r="B56" s="6" t="s">
        <v>92</v>
      </c>
      <c r="C56" s="7">
        <v>501495141</v>
      </c>
      <c r="D56" s="8">
        <v>0</v>
      </c>
      <c r="E56" s="8">
        <v>0</v>
      </c>
      <c r="F56" s="7">
        <v>501495141</v>
      </c>
      <c r="G56" s="7">
        <v>0</v>
      </c>
      <c r="H56" s="7">
        <v>25750000</v>
      </c>
      <c r="I56" s="7">
        <v>475745141</v>
      </c>
      <c r="J56" s="7">
        <v>0</v>
      </c>
      <c r="K56" s="7">
        <v>0</v>
      </c>
      <c r="L56" s="7">
        <v>0</v>
      </c>
      <c r="M56" s="7">
        <v>0</v>
      </c>
      <c r="N56" s="38">
        <f t="shared" si="1"/>
        <v>0</v>
      </c>
      <c r="O56" s="49">
        <f t="shared" si="2"/>
        <v>0</v>
      </c>
    </row>
    <row r="57" spans="1:15" x14ac:dyDescent="0.25">
      <c r="A57" s="50" t="s">
        <v>93</v>
      </c>
      <c r="B57" s="6" t="s">
        <v>94</v>
      </c>
      <c r="C57" s="7">
        <v>30000000</v>
      </c>
      <c r="D57" s="8">
        <v>0</v>
      </c>
      <c r="E57" s="8">
        <v>0</v>
      </c>
      <c r="F57" s="7">
        <v>30000000</v>
      </c>
      <c r="G57" s="7">
        <v>0</v>
      </c>
      <c r="H57" s="7">
        <v>30000000</v>
      </c>
      <c r="I57" s="7">
        <v>0</v>
      </c>
      <c r="J57" s="7">
        <v>30000000</v>
      </c>
      <c r="K57" s="7">
        <v>0</v>
      </c>
      <c r="L57" s="7">
        <v>0</v>
      </c>
      <c r="M57" s="7">
        <v>0</v>
      </c>
      <c r="N57" s="38">
        <f t="shared" si="1"/>
        <v>1</v>
      </c>
      <c r="O57" s="49">
        <f t="shared" si="2"/>
        <v>0</v>
      </c>
    </row>
    <row r="58" spans="1:15" x14ac:dyDescent="0.25">
      <c r="A58" s="50" t="s">
        <v>95</v>
      </c>
      <c r="B58" s="6" t="s">
        <v>96</v>
      </c>
      <c r="C58" s="7">
        <v>65000000</v>
      </c>
      <c r="D58" s="8">
        <v>0</v>
      </c>
      <c r="E58" s="8">
        <v>0</v>
      </c>
      <c r="F58" s="7">
        <v>65000000</v>
      </c>
      <c r="G58" s="7">
        <v>0</v>
      </c>
      <c r="H58" s="7">
        <v>0</v>
      </c>
      <c r="I58" s="7">
        <v>65000000</v>
      </c>
      <c r="J58" s="7">
        <v>0</v>
      </c>
      <c r="K58" s="7">
        <v>0</v>
      </c>
      <c r="L58" s="7">
        <v>0</v>
      </c>
      <c r="M58" s="7">
        <v>0</v>
      </c>
      <c r="N58" s="38">
        <f t="shared" si="1"/>
        <v>0</v>
      </c>
      <c r="O58" s="49">
        <f t="shared" si="2"/>
        <v>0</v>
      </c>
    </row>
    <row r="59" spans="1:15" x14ac:dyDescent="0.25">
      <c r="A59" s="50" t="s">
        <v>97</v>
      </c>
      <c r="B59" s="6" t="s">
        <v>98</v>
      </c>
      <c r="C59" s="7">
        <v>10000000</v>
      </c>
      <c r="D59" s="8">
        <v>0</v>
      </c>
      <c r="E59" s="8">
        <v>0</v>
      </c>
      <c r="F59" s="7">
        <v>10000000</v>
      </c>
      <c r="G59" s="7">
        <v>0</v>
      </c>
      <c r="H59" s="7">
        <v>10000000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38">
        <f t="shared" si="1"/>
        <v>0</v>
      </c>
      <c r="O59" s="49">
        <f t="shared" si="2"/>
        <v>0</v>
      </c>
    </row>
    <row r="60" spans="1:15" x14ac:dyDescent="0.25">
      <c r="A60" s="50" t="s">
        <v>99</v>
      </c>
      <c r="B60" s="6" t="s">
        <v>100</v>
      </c>
      <c r="C60" s="7">
        <v>1050000000</v>
      </c>
      <c r="D60" s="8">
        <v>0</v>
      </c>
      <c r="E60" s="8">
        <v>0</v>
      </c>
      <c r="F60" s="7">
        <v>1050000000</v>
      </c>
      <c r="G60" s="7">
        <v>0</v>
      </c>
      <c r="H60" s="7">
        <v>0</v>
      </c>
      <c r="I60" s="7">
        <v>1050000000</v>
      </c>
      <c r="J60" s="7">
        <v>0</v>
      </c>
      <c r="K60" s="7">
        <v>0</v>
      </c>
      <c r="L60" s="7">
        <v>0</v>
      </c>
      <c r="M60" s="7">
        <v>0</v>
      </c>
      <c r="N60" s="38">
        <f t="shared" si="1"/>
        <v>0</v>
      </c>
      <c r="O60" s="49">
        <f t="shared" si="2"/>
        <v>0</v>
      </c>
    </row>
    <row r="61" spans="1:15" x14ac:dyDescent="0.25">
      <c r="A61" s="51" t="s">
        <v>101</v>
      </c>
      <c r="B61" s="9" t="s">
        <v>102</v>
      </c>
      <c r="C61" s="10">
        <v>600000000</v>
      </c>
      <c r="D61" s="11">
        <v>0</v>
      </c>
      <c r="E61" s="11">
        <v>0</v>
      </c>
      <c r="F61" s="10">
        <v>600000000</v>
      </c>
      <c r="G61" s="10">
        <v>0</v>
      </c>
      <c r="H61" s="10">
        <v>301155068</v>
      </c>
      <c r="I61" s="10">
        <v>298844932</v>
      </c>
      <c r="J61" s="10">
        <v>21257616</v>
      </c>
      <c r="K61" s="10">
        <v>20872593</v>
      </c>
      <c r="L61" s="10">
        <v>20872593</v>
      </c>
      <c r="M61" s="10">
        <v>10302136</v>
      </c>
      <c r="N61" s="54">
        <f t="shared" si="1"/>
        <v>3.542936E-2</v>
      </c>
      <c r="O61" s="55">
        <f t="shared" si="2"/>
        <v>3.4787655000000001E-2</v>
      </c>
    </row>
    <row r="62" spans="1:15" s="13" customFormat="1" ht="19" customHeight="1" x14ac:dyDescent="0.35">
      <c r="A62" s="185" t="s">
        <v>158</v>
      </c>
      <c r="B62" s="186"/>
      <c r="C62" s="20">
        <f>SUM(C63:C66)</f>
        <v>10872048000</v>
      </c>
      <c r="D62" s="20">
        <f t="shared" ref="D62:M62" si="13">SUM(D63:D66)</f>
        <v>0</v>
      </c>
      <c r="E62" s="20">
        <f t="shared" si="13"/>
        <v>0</v>
      </c>
      <c r="F62" s="20">
        <f t="shared" si="13"/>
        <v>10872048000</v>
      </c>
      <c r="G62" s="20">
        <f t="shared" si="13"/>
        <v>10000000000</v>
      </c>
      <c r="H62" s="20">
        <f t="shared" si="13"/>
        <v>114048000</v>
      </c>
      <c r="I62" s="20">
        <f t="shared" si="13"/>
        <v>758000000</v>
      </c>
      <c r="J62" s="20">
        <f t="shared" si="13"/>
        <v>16199940</v>
      </c>
      <c r="K62" s="20">
        <f t="shared" si="13"/>
        <v>16199940</v>
      </c>
      <c r="L62" s="20">
        <f t="shared" si="13"/>
        <v>16199940</v>
      </c>
      <c r="M62" s="20">
        <f t="shared" si="13"/>
        <v>16199940</v>
      </c>
      <c r="N62" s="20">
        <f t="shared" si="1"/>
        <v>1.4900541277963453E-3</v>
      </c>
      <c r="O62" s="20">
        <f t="shared" si="2"/>
        <v>1.4900541277963453E-3</v>
      </c>
    </row>
    <row r="63" spans="1:15" s="207" customFormat="1" x14ac:dyDescent="0.25">
      <c r="A63" s="201" t="s">
        <v>172</v>
      </c>
      <c r="B63" s="202" t="s">
        <v>173</v>
      </c>
      <c r="C63" s="203">
        <v>10000000000</v>
      </c>
      <c r="D63" s="204"/>
      <c r="E63" s="204"/>
      <c r="F63" s="203">
        <v>10000000000</v>
      </c>
      <c r="G63" s="203">
        <v>10000000000</v>
      </c>
      <c r="H63" s="203">
        <v>0</v>
      </c>
      <c r="I63" s="203">
        <v>0</v>
      </c>
      <c r="J63" s="203">
        <v>0</v>
      </c>
      <c r="K63" s="203">
        <v>0</v>
      </c>
      <c r="L63" s="203">
        <v>0</v>
      </c>
      <c r="M63" s="203">
        <v>0</v>
      </c>
      <c r="N63" s="205">
        <f t="shared" si="1"/>
        <v>0</v>
      </c>
      <c r="O63" s="206">
        <f t="shared" si="2"/>
        <v>0</v>
      </c>
    </row>
    <row r="64" spans="1:15" x14ac:dyDescent="0.25">
      <c r="A64" s="48" t="s">
        <v>103</v>
      </c>
      <c r="B64" s="2" t="s">
        <v>104</v>
      </c>
      <c r="C64" s="3">
        <v>74048000</v>
      </c>
      <c r="D64" s="4">
        <v>0</v>
      </c>
      <c r="E64" s="4">
        <v>0</v>
      </c>
      <c r="F64" s="3">
        <v>74048000</v>
      </c>
      <c r="G64" s="3">
        <v>0</v>
      </c>
      <c r="H64" s="3">
        <v>74048000</v>
      </c>
      <c r="I64" s="3">
        <v>0</v>
      </c>
      <c r="J64" s="3">
        <v>8712639</v>
      </c>
      <c r="K64" s="3">
        <v>8712639</v>
      </c>
      <c r="L64" s="3">
        <v>8712639</v>
      </c>
      <c r="M64" s="3">
        <v>8712639</v>
      </c>
      <c r="N64" s="57">
        <f t="shared" si="1"/>
        <v>0.11766204353932584</v>
      </c>
      <c r="O64" s="58">
        <f t="shared" si="2"/>
        <v>0.11766204353932584</v>
      </c>
    </row>
    <row r="65" spans="1:15" x14ac:dyDescent="0.25">
      <c r="A65" s="50" t="s">
        <v>105</v>
      </c>
      <c r="B65" s="6" t="s">
        <v>106</v>
      </c>
      <c r="C65" s="7">
        <v>40000000</v>
      </c>
      <c r="D65" s="8">
        <v>0</v>
      </c>
      <c r="E65" s="8">
        <v>0</v>
      </c>
      <c r="F65" s="7">
        <v>40000000</v>
      </c>
      <c r="G65" s="7">
        <v>0</v>
      </c>
      <c r="H65" s="7">
        <v>40000000</v>
      </c>
      <c r="I65" s="7">
        <v>0</v>
      </c>
      <c r="J65" s="7">
        <v>7487301</v>
      </c>
      <c r="K65" s="7">
        <v>7487301</v>
      </c>
      <c r="L65" s="7">
        <v>7487301</v>
      </c>
      <c r="M65" s="7">
        <v>7487301</v>
      </c>
      <c r="N65" s="38">
        <f t="shared" si="1"/>
        <v>0.18718252499999999</v>
      </c>
      <c r="O65" s="49">
        <f t="shared" si="2"/>
        <v>0.18718252499999999</v>
      </c>
    </row>
    <row r="66" spans="1:15" x14ac:dyDescent="0.25">
      <c r="A66" s="51" t="s">
        <v>107</v>
      </c>
      <c r="B66" s="9" t="s">
        <v>108</v>
      </c>
      <c r="C66" s="10">
        <v>758000000</v>
      </c>
      <c r="D66" s="11">
        <v>0</v>
      </c>
      <c r="E66" s="11">
        <v>0</v>
      </c>
      <c r="F66" s="10">
        <v>758000000</v>
      </c>
      <c r="G66" s="10">
        <v>0</v>
      </c>
      <c r="H66" s="10">
        <v>0</v>
      </c>
      <c r="I66" s="10">
        <v>758000000</v>
      </c>
      <c r="J66" s="10">
        <v>0</v>
      </c>
      <c r="K66" s="10">
        <v>0</v>
      </c>
      <c r="L66" s="10">
        <v>0</v>
      </c>
      <c r="M66" s="10">
        <v>0</v>
      </c>
      <c r="N66" s="54">
        <f t="shared" si="1"/>
        <v>0</v>
      </c>
      <c r="O66" s="55">
        <f t="shared" si="2"/>
        <v>0</v>
      </c>
    </row>
    <row r="67" spans="1:15" s="13" customFormat="1" ht="22" customHeight="1" x14ac:dyDescent="0.35">
      <c r="A67" s="185" t="s">
        <v>159</v>
      </c>
      <c r="B67" s="186"/>
      <c r="C67" s="20">
        <f>SUM(C68:C70)</f>
        <v>173559000</v>
      </c>
      <c r="D67" s="20">
        <f t="shared" ref="D67:M67" si="14">SUM(D68:D70)</f>
        <v>0</v>
      </c>
      <c r="E67" s="20">
        <f t="shared" si="14"/>
        <v>0</v>
      </c>
      <c r="F67" s="20">
        <f t="shared" si="14"/>
        <v>173559000</v>
      </c>
      <c r="G67" s="20">
        <f t="shared" si="14"/>
        <v>0</v>
      </c>
      <c r="H67" s="20">
        <f t="shared" si="14"/>
        <v>0</v>
      </c>
      <c r="I67" s="20">
        <f t="shared" si="14"/>
        <v>173559000</v>
      </c>
      <c r="J67" s="20">
        <f t="shared" si="14"/>
        <v>0</v>
      </c>
      <c r="K67" s="20">
        <f t="shared" si="14"/>
        <v>0</v>
      </c>
      <c r="L67" s="20">
        <f t="shared" si="14"/>
        <v>0</v>
      </c>
      <c r="M67" s="20">
        <f t="shared" si="14"/>
        <v>0</v>
      </c>
      <c r="N67" s="59">
        <f t="shared" si="1"/>
        <v>0</v>
      </c>
      <c r="O67" s="60">
        <f t="shared" si="2"/>
        <v>0</v>
      </c>
    </row>
    <row r="68" spans="1:15" x14ac:dyDescent="0.25">
      <c r="A68" s="61" t="s">
        <v>109</v>
      </c>
      <c r="B68" s="62" t="s">
        <v>110</v>
      </c>
      <c r="C68" s="63">
        <v>20000000</v>
      </c>
      <c r="D68" s="64">
        <v>0</v>
      </c>
      <c r="E68" s="64">
        <v>0</v>
      </c>
      <c r="F68" s="63">
        <v>20000000</v>
      </c>
      <c r="G68" s="63">
        <v>0</v>
      </c>
      <c r="H68" s="63">
        <v>0</v>
      </c>
      <c r="I68" s="63">
        <v>20000000</v>
      </c>
      <c r="J68" s="63">
        <v>0</v>
      </c>
      <c r="K68" s="63">
        <v>0</v>
      </c>
      <c r="L68" s="63">
        <v>0</v>
      </c>
      <c r="M68" s="63">
        <v>0</v>
      </c>
      <c r="N68" s="65">
        <f t="shared" si="1"/>
        <v>0</v>
      </c>
      <c r="O68" s="66">
        <f t="shared" si="2"/>
        <v>0</v>
      </c>
    </row>
    <row r="69" spans="1:15" x14ac:dyDescent="0.25">
      <c r="A69" s="61" t="s">
        <v>111</v>
      </c>
      <c r="B69" s="62" t="s">
        <v>112</v>
      </c>
      <c r="C69" s="63">
        <v>1711000</v>
      </c>
      <c r="D69" s="64">
        <v>0</v>
      </c>
      <c r="E69" s="64">
        <v>0</v>
      </c>
      <c r="F69" s="63">
        <v>1711000</v>
      </c>
      <c r="G69" s="63">
        <v>0</v>
      </c>
      <c r="H69" s="63">
        <v>0</v>
      </c>
      <c r="I69" s="63">
        <v>1711000</v>
      </c>
      <c r="J69" s="63">
        <v>0</v>
      </c>
      <c r="K69" s="63">
        <v>0</v>
      </c>
      <c r="L69" s="63">
        <v>0</v>
      </c>
      <c r="M69" s="63">
        <v>0</v>
      </c>
      <c r="N69" s="65">
        <f t="shared" si="1"/>
        <v>0</v>
      </c>
      <c r="O69" s="66">
        <f t="shared" si="2"/>
        <v>0</v>
      </c>
    </row>
    <row r="70" spans="1:15" s="214" customFormat="1" x14ac:dyDescent="0.25">
      <c r="A70" s="208" t="s">
        <v>174</v>
      </c>
      <c r="B70" s="209" t="s">
        <v>175</v>
      </c>
      <c r="C70" s="210">
        <v>151848000</v>
      </c>
      <c r="D70" s="211"/>
      <c r="E70" s="211"/>
      <c r="F70" s="210">
        <v>151848000</v>
      </c>
      <c r="G70" s="210"/>
      <c r="H70" s="210"/>
      <c r="I70" s="210">
        <v>151848000</v>
      </c>
      <c r="J70" s="210"/>
      <c r="K70" s="210"/>
      <c r="L70" s="210"/>
      <c r="M70" s="210"/>
      <c r="N70" s="212"/>
      <c r="O70" s="213"/>
    </row>
    <row r="71" spans="1:15" s="13" customFormat="1" ht="20.5" customHeight="1" x14ac:dyDescent="0.35">
      <c r="A71" s="177" t="s">
        <v>160</v>
      </c>
      <c r="B71" s="178"/>
      <c r="C71" s="20">
        <f>SUM(C72:C82)</f>
        <v>21000000000</v>
      </c>
      <c r="D71" s="20">
        <f t="shared" ref="D71:M71" si="15">SUM(D72:D82)</f>
        <v>0</v>
      </c>
      <c r="E71" s="20">
        <f t="shared" si="15"/>
        <v>0</v>
      </c>
      <c r="F71" s="20">
        <f t="shared" si="15"/>
        <v>21000000000</v>
      </c>
      <c r="G71" s="20">
        <f t="shared" si="15"/>
        <v>0</v>
      </c>
      <c r="H71" s="20">
        <f t="shared" si="15"/>
        <v>9911453202.3500004</v>
      </c>
      <c r="I71" s="20">
        <f t="shared" si="15"/>
        <v>11088546797.65</v>
      </c>
      <c r="J71" s="20">
        <f t="shared" si="15"/>
        <v>7263585762.3500004</v>
      </c>
      <c r="K71" s="20">
        <f t="shared" si="15"/>
        <v>0</v>
      </c>
      <c r="L71" s="20">
        <f t="shared" si="15"/>
        <v>0</v>
      </c>
      <c r="M71" s="20">
        <f t="shared" si="15"/>
        <v>0</v>
      </c>
      <c r="N71" s="59">
        <f t="shared" si="1"/>
        <v>0.34588503630238099</v>
      </c>
      <c r="O71" s="60">
        <f t="shared" si="2"/>
        <v>0</v>
      </c>
    </row>
    <row r="72" spans="1:15" x14ac:dyDescent="0.25">
      <c r="A72" s="48" t="s">
        <v>113</v>
      </c>
      <c r="B72" s="2" t="s">
        <v>114</v>
      </c>
      <c r="C72" s="3">
        <v>5478939178</v>
      </c>
      <c r="D72" s="4">
        <v>0</v>
      </c>
      <c r="E72" s="4">
        <v>0</v>
      </c>
      <c r="F72" s="3">
        <v>5478939178</v>
      </c>
      <c r="G72" s="3">
        <v>0</v>
      </c>
      <c r="H72" s="3">
        <v>4973093796</v>
      </c>
      <c r="I72" s="3">
        <v>505845382</v>
      </c>
      <c r="J72" s="3">
        <v>3694986332</v>
      </c>
      <c r="K72" s="3">
        <v>0</v>
      </c>
      <c r="L72" s="3">
        <v>0</v>
      </c>
      <c r="M72" s="3">
        <v>0</v>
      </c>
      <c r="N72" s="57">
        <f t="shared" si="1"/>
        <v>0.67439812926501519</v>
      </c>
      <c r="O72" s="58">
        <f t="shared" si="2"/>
        <v>0</v>
      </c>
    </row>
    <row r="73" spans="1:15" x14ac:dyDescent="0.25">
      <c r="A73" s="50" t="s">
        <v>115</v>
      </c>
      <c r="B73" s="6" t="s">
        <v>116</v>
      </c>
      <c r="C73" s="7">
        <v>841218420</v>
      </c>
      <c r="D73" s="8">
        <v>0</v>
      </c>
      <c r="E73" s="8">
        <v>0</v>
      </c>
      <c r="F73" s="7">
        <v>841218420</v>
      </c>
      <c r="G73" s="7">
        <v>0</v>
      </c>
      <c r="H73" s="7">
        <v>453136720</v>
      </c>
      <c r="I73" s="7">
        <v>388081700</v>
      </c>
      <c r="J73" s="7">
        <v>432000000</v>
      </c>
      <c r="K73" s="7">
        <v>0</v>
      </c>
      <c r="L73" s="7">
        <v>0</v>
      </c>
      <c r="M73" s="7">
        <v>0</v>
      </c>
      <c r="N73" s="38">
        <f t="shared" ref="N73:N83" si="16">+J73/F73</f>
        <v>0.51354082332148643</v>
      </c>
      <c r="O73" s="49">
        <f t="shared" ref="O73:O83" si="17">+K73/F73</f>
        <v>0</v>
      </c>
    </row>
    <row r="74" spans="1:15" x14ac:dyDescent="0.25">
      <c r="A74" s="50" t="s">
        <v>117</v>
      </c>
      <c r="B74" s="6" t="s">
        <v>118</v>
      </c>
      <c r="C74" s="7">
        <v>2113630925</v>
      </c>
      <c r="D74" s="8">
        <v>0</v>
      </c>
      <c r="E74" s="8">
        <v>0</v>
      </c>
      <c r="F74" s="7">
        <v>2113630925</v>
      </c>
      <c r="G74" s="7">
        <v>0</v>
      </c>
      <c r="H74" s="7">
        <v>1267559930</v>
      </c>
      <c r="I74" s="7">
        <v>846070995</v>
      </c>
      <c r="J74" s="7">
        <v>429400006</v>
      </c>
      <c r="K74" s="7">
        <v>0</v>
      </c>
      <c r="L74" s="7">
        <v>0</v>
      </c>
      <c r="M74" s="7">
        <v>0</v>
      </c>
      <c r="N74" s="38">
        <f t="shared" si="16"/>
        <v>0.20315751483433656</v>
      </c>
      <c r="O74" s="49">
        <f t="shared" si="17"/>
        <v>0</v>
      </c>
    </row>
    <row r="75" spans="1:15" x14ac:dyDescent="0.25">
      <c r="A75" s="50" t="s">
        <v>119</v>
      </c>
      <c r="B75" s="6" t="s">
        <v>120</v>
      </c>
      <c r="C75" s="7">
        <v>550000000</v>
      </c>
      <c r="D75" s="8">
        <v>0</v>
      </c>
      <c r="E75" s="8">
        <v>0</v>
      </c>
      <c r="F75" s="7">
        <v>550000000</v>
      </c>
      <c r="G75" s="7">
        <v>0</v>
      </c>
      <c r="H75" s="7">
        <v>0</v>
      </c>
      <c r="I75" s="7">
        <v>550000000</v>
      </c>
      <c r="J75" s="7">
        <v>0</v>
      </c>
      <c r="K75" s="7">
        <v>0</v>
      </c>
      <c r="L75" s="7">
        <v>0</v>
      </c>
      <c r="M75" s="7">
        <v>0</v>
      </c>
      <c r="N75" s="38">
        <f t="shared" si="16"/>
        <v>0</v>
      </c>
      <c r="O75" s="49">
        <f t="shared" si="17"/>
        <v>0</v>
      </c>
    </row>
    <row r="76" spans="1:15" x14ac:dyDescent="0.25">
      <c r="A76" s="50" t="s">
        <v>121</v>
      </c>
      <c r="B76" s="6" t="s">
        <v>122</v>
      </c>
      <c r="C76" s="7">
        <v>3740440000</v>
      </c>
      <c r="D76" s="8">
        <v>0</v>
      </c>
      <c r="E76" s="8">
        <v>0</v>
      </c>
      <c r="F76" s="7">
        <v>3740440000</v>
      </c>
      <c r="G76" s="7">
        <v>0</v>
      </c>
      <c r="H76" s="7">
        <v>943700000</v>
      </c>
      <c r="I76" s="7">
        <v>2796740000</v>
      </c>
      <c r="J76" s="7">
        <v>943133334</v>
      </c>
      <c r="K76" s="7">
        <v>0</v>
      </c>
      <c r="L76" s="7">
        <v>0</v>
      </c>
      <c r="M76" s="7">
        <v>0</v>
      </c>
      <c r="N76" s="38">
        <f t="shared" si="16"/>
        <v>0.25214502411481005</v>
      </c>
      <c r="O76" s="49">
        <f t="shared" si="17"/>
        <v>0</v>
      </c>
    </row>
    <row r="77" spans="1:15" x14ac:dyDescent="0.25">
      <c r="A77" s="50" t="s">
        <v>123</v>
      </c>
      <c r="B77" s="6" t="s">
        <v>124</v>
      </c>
      <c r="C77" s="7">
        <v>1030770275</v>
      </c>
      <c r="D77" s="8">
        <v>0</v>
      </c>
      <c r="E77" s="8">
        <v>0</v>
      </c>
      <c r="F77" s="7">
        <v>1030770275</v>
      </c>
      <c r="G77" s="7">
        <v>0</v>
      </c>
      <c r="H77" s="7">
        <v>187000000</v>
      </c>
      <c r="I77" s="7">
        <v>843770275</v>
      </c>
      <c r="J77" s="7">
        <v>186433334</v>
      </c>
      <c r="K77" s="7">
        <v>0</v>
      </c>
      <c r="L77" s="7">
        <v>0</v>
      </c>
      <c r="M77" s="7">
        <v>0</v>
      </c>
      <c r="N77" s="38">
        <f t="shared" si="16"/>
        <v>0.18086797662068788</v>
      </c>
      <c r="O77" s="49">
        <f t="shared" si="17"/>
        <v>0</v>
      </c>
    </row>
    <row r="78" spans="1:15" x14ac:dyDescent="0.25">
      <c r="A78" s="50" t="s">
        <v>125</v>
      </c>
      <c r="B78" s="6" t="s">
        <v>126</v>
      </c>
      <c r="C78" s="7">
        <v>515323489</v>
      </c>
      <c r="D78" s="8">
        <v>0</v>
      </c>
      <c r="E78" s="8">
        <v>0</v>
      </c>
      <c r="F78" s="7">
        <v>515323489</v>
      </c>
      <c r="G78" s="7">
        <v>0</v>
      </c>
      <c r="H78" s="7">
        <v>0</v>
      </c>
      <c r="I78" s="7">
        <v>515323489</v>
      </c>
      <c r="J78" s="7">
        <v>0</v>
      </c>
      <c r="K78" s="7">
        <v>0</v>
      </c>
      <c r="L78" s="7">
        <v>0</v>
      </c>
      <c r="M78" s="7">
        <v>0</v>
      </c>
      <c r="N78" s="38">
        <f t="shared" si="16"/>
        <v>0</v>
      </c>
      <c r="O78" s="49">
        <f t="shared" si="17"/>
        <v>0</v>
      </c>
    </row>
    <row r="79" spans="1:15" x14ac:dyDescent="0.25">
      <c r="A79" s="50" t="s">
        <v>127</v>
      </c>
      <c r="B79" s="6" t="s">
        <v>128</v>
      </c>
      <c r="C79" s="7">
        <v>2401001710</v>
      </c>
      <c r="D79" s="8">
        <v>0</v>
      </c>
      <c r="E79" s="8">
        <v>0</v>
      </c>
      <c r="F79" s="7">
        <v>2401001710</v>
      </c>
      <c r="G79" s="7">
        <v>0</v>
      </c>
      <c r="H79" s="7">
        <v>645512756.35000002</v>
      </c>
      <c r="I79" s="7">
        <v>1755488953.6500001</v>
      </c>
      <c r="J79" s="7">
        <v>329182756.35000002</v>
      </c>
      <c r="K79" s="7">
        <v>0</v>
      </c>
      <c r="L79" s="7">
        <v>0</v>
      </c>
      <c r="M79" s="7">
        <v>0</v>
      </c>
      <c r="N79" s="38">
        <f t="shared" si="16"/>
        <v>0.13710225818623012</v>
      </c>
      <c r="O79" s="49">
        <f t="shared" si="17"/>
        <v>0</v>
      </c>
    </row>
    <row r="80" spans="1:15" x14ac:dyDescent="0.25">
      <c r="A80" s="50" t="s">
        <v>129</v>
      </c>
      <c r="B80" s="6" t="s">
        <v>130</v>
      </c>
      <c r="C80" s="7">
        <v>1358500000</v>
      </c>
      <c r="D80" s="8">
        <v>0</v>
      </c>
      <c r="E80" s="8">
        <v>0</v>
      </c>
      <c r="F80" s="7">
        <v>1358500000</v>
      </c>
      <c r="G80" s="7">
        <v>0</v>
      </c>
      <c r="H80" s="7">
        <v>346500000</v>
      </c>
      <c r="I80" s="7">
        <v>1012000000</v>
      </c>
      <c r="J80" s="7">
        <v>291500000</v>
      </c>
      <c r="K80" s="7">
        <v>0</v>
      </c>
      <c r="L80" s="7">
        <v>0</v>
      </c>
      <c r="M80" s="7">
        <v>0</v>
      </c>
      <c r="N80" s="38">
        <f t="shared" si="16"/>
        <v>0.2145748987854251</v>
      </c>
      <c r="O80" s="49">
        <f t="shared" si="17"/>
        <v>0</v>
      </c>
    </row>
    <row r="81" spans="1:15" x14ac:dyDescent="0.25">
      <c r="A81" s="50" t="s">
        <v>131</v>
      </c>
      <c r="B81" s="6" t="s">
        <v>132</v>
      </c>
      <c r="C81" s="7">
        <v>1276000000</v>
      </c>
      <c r="D81" s="8">
        <v>0</v>
      </c>
      <c r="E81" s="8">
        <v>0</v>
      </c>
      <c r="F81" s="7">
        <v>1276000000</v>
      </c>
      <c r="G81" s="7">
        <v>0</v>
      </c>
      <c r="H81" s="7">
        <v>339500000</v>
      </c>
      <c r="I81" s="7">
        <v>936500000</v>
      </c>
      <c r="J81" s="7">
        <v>339500000</v>
      </c>
      <c r="K81" s="7">
        <v>0</v>
      </c>
      <c r="L81" s="7">
        <v>0</v>
      </c>
      <c r="M81" s="7">
        <v>0</v>
      </c>
      <c r="N81" s="38">
        <f t="shared" si="16"/>
        <v>0.26606583072100315</v>
      </c>
      <c r="O81" s="49">
        <f t="shared" si="17"/>
        <v>0</v>
      </c>
    </row>
    <row r="82" spans="1:15" ht="11" thickBot="1" x14ac:dyDescent="0.3">
      <c r="A82" s="51" t="s">
        <v>133</v>
      </c>
      <c r="B82" s="9" t="s">
        <v>134</v>
      </c>
      <c r="C82" s="10">
        <v>1694176003</v>
      </c>
      <c r="D82" s="11">
        <v>0</v>
      </c>
      <c r="E82" s="11">
        <v>0</v>
      </c>
      <c r="F82" s="10">
        <v>1694176003</v>
      </c>
      <c r="G82" s="10">
        <v>0</v>
      </c>
      <c r="H82" s="10">
        <v>755450000</v>
      </c>
      <c r="I82" s="10">
        <v>938726003</v>
      </c>
      <c r="J82" s="10">
        <v>617450000</v>
      </c>
      <c r="K82" s="10">
        <v>0</v>
      </c>
      <c r="L82" s="10">
        <v>0</v>
      </c>
      <c r="M82" s="10">
        <v>0</v>
      </c>
      <c r="N82" s="54">
        <f t="shared" si="16"/>
        <v>0.36445445981210728</v>
      </c>
      <c r="O82" s="55">
        <f t="shared" si="17"/>
        <v>0</v>
      </c>
    </row>
    <row r="83" spans="1:15" s="33" customFormat="1" ht="25" customHeight="1" thickTop="1" thickBot="1" x14ac:dyDescent="0.4">
      <c r="A83" s="179" t="s">
        <v>161</v>
      </c>
      <c r="B83" s="180" t="s">
        <v>0</v>
      </c>
      <c r="C83" s="67">
        <f>+C5+C71</f>
        <v>63023489000</v>
      </c>
      <c r="D83" s="67">
        <f>+D5+D71</f>
        <v>800</v>
      </c>
      <c r="E83" s="67">
        <f>+E5+E71</f>
        <v>800</v>
      </c>
      <c r="F83" s="67">
        <f>+F5+F71</f>
        <v>63023489000</v>
      </c>
      <c r="G83" s="67">
        <f>+G5+G71</f>
        <v>11551645000</v>
      </c>
      <c r="H83" s="67">
        <f>+H5+H71</f>
        <v>36577405487.019997</v>
      </c>
      <c r="I83" s="67">
        <f>+I5+I71</f>
        <v>14894438512.98</v>
      </c>
      <c r="J83" s="67">
        <f>+J5+J71</f>
        <v>15633510661.470001</v>
      </c>
      <c r="K83" s="67">
        <f>+K5+K71</f>
        <v>1540728475.1399999</v>
      </c>
      <c r="L83" s="67">
        <f>+L5+L71</f>
        <v>1540728475.1399999</v>
      </c>
      <c r="M83" s="67">
        <f>+M5+M71</f>
        <v>1529693023.54</v>
      </c>
      <c r="N83" s="68">
        <f t="shared" si="16"/>
        <v>0.24805847644312426</v>
      </c>
      <c r="O83" s="69">
        <f t="shared" si="17"/>
        <v>2.4446892731375122E-2</v>
      </c>
    </row>
    <row r="84" spans="1:15" ht="11" thickTop="1" x14ac:dyDescent="0.25">
      <c r="A84" s="169" t="s">
        <v>169</v>
      </c>
    </row>
  </sheetData>
  <mergeCells count="10">
    <mergeCell ref="A71:B71"/>
    <mergeCell ref="A83:B83"/>
    <mergeCell ref="A1:O1"/>
    <mergeCell ref="A2:O2"/>
    <mergeCell ref="A3:O3"/>
    <mergeCell ref="A62:B62"/>
    <mergeCell ref="A67:B67"/>
    <mergeCell ref="A5:B5"/>
    <mergeCell ref="A6:B6"/>
    <mergeCell ref="A35:B3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opLeftCell="C54" zoomScale="85" zoomScaleNormal="85" workbookViewId="0">
      <selection activeCell="C6" sqref="C6"/>
    </sheetView>
  </sheetViews>
  <sheetFormatPr baseColWidth="10" defaultRowHeight="10.5" x14ac:dyDescent="0.25"/>
  <cols>
    <col min="1" max="1" width="19.7265625" style="16" bestFit="1" customWidth="1"/>
    <col min="2" max="2" width="32.453125" style="16" customWidth="1"/>
    <col min="3" max="3" width="14.36328125" style="16" bestFit="1" customWidth="1"/>
    <col min="4" max="4" width="11.7265625" style="16" bestFit="1" customWidth="1"/>
    <col min="5" max="5" width="11.453125" style="16" bestFit="1" customWidth="1"/>
    <col min="6" max="6" width="14.36328125" style="16" bestFit="1" customWidth="1"/>
    <col min="7" max="7" width="13.54296875" style="16" bestFit="1" customWidth="1"/>
    <col min="8" max="8" width="14.36328125" style="16" bestFit="1" customWidth="1"/>
    <col min="9" max="13" width="13.54296875" style="16" bestFit="1" customWidth="1"/>
    <col min="14" max="14" width="8.08984375" style="168" customWidth="1"/>
    <col min="15" max="15" width="6.90625" style="72" bestFit="1" customWidth="1"/>
    <col min="16" max="16" width="6.453125" style="16" customWidth="1"/>
    <col min="17" max="16384" width="10.90625" style="16"/>
  </cols>
  <sheetData>
    <row r="1" spans="1:15" s="173" customFormat="1" ht="14.5" x14ac:dyDescent="0.35">
      <c r="A1" s="181" t="s">
        <v>137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71"/>
      <c r="O1" s="172"/>
    </row>
    <row r="2" spans="1:15" s="173" customFormat="1" ht="14.5" x14ac:dyDescent="0.35">
      <c r="A2" s="181" t="s">
        <v>138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71"/>
      <c r="O2" s="172"/>
    </row>
    <row r="3" spans="1:15" s="173" customFormat="1" ht="15" thickBot="1" x14ac:dyDescent="0.4">
      <c r="A3" s="183" t="s">
        <v>168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74"/>
      <c r="O3" s="172"/>
    </row>
    <row r="4" spans="1:15" s="133" customFormat="1" ht="22.5" customHeight="1" thickTop="1" thickBot="1" x14ac:dyDescent="0.4">
      <c r="A4" s="73" t="s">
        <v>165</v>
      </c>
      <c r="B4" s="129" t="s">
        <v>1</v>
      </c>
      <c r="C4" s="130" t="s">
        <v>2</v>
      </c>
      <c r="D4" s="129" t="s">
        <v>3</v>
      </c>
      <c r="E4" s="129" t="s">
        <v>4</v>
      </c>
      <c r="F4" s="129" t="s">
        <v>5</v>
      </c>
      <c r="G4" s="129" t="s">
        <v>6</v>
      </c>
      <c r="H4" s="129" t="s">
        <v>7</v>
      </c>
      <c r="I4" s="129" t="s">
        <v>8</v>
      </c>
      <c r="J4" s="129" t="s">
        <v>9</v>
      </c>
      <c r="K4" s="129" t="s">
        <v>10</v>
      </c>
      <c r="L4" s="129" t="s">
        <v>11</v>
      </c>
      <c r="M4" s="129" t="s">
        <v>12</v>
      </c>
      <c r="N4" s="131" t="s">
        <v>135</v>
      </c>
      <c r="O4" s="132" t="s">
        <v>136</v>
      </c>
    </row>
    <row r="5" spans="1:15" s="137" customFormat="1" ht="12.5" thickTop="1" x14ac:dyDescent="0.35">
      <c r="A5" s="187" t="s">
        <v>139</v>
      </c>
      <c r="B5" s="188"/>
      <c r="C5" s="134">
        <f>+C6+C35+C63+C68</f>
        <v>42023489000</v>
      </c>
      <c r="D5" s="134">
        <f t="shared" ref="D5:M5" si="0">+D6+D35+D63+D68</f>
        <v>46152377</v>
      </c>
      <c r="E5" s="134">
        <f t="shared" si="0"/>
        <v>46152377</v>
      </c>
      <c r="F5" s="134">
        <f t="shared" si="0"/>
        <v>42023489000</v>
      </c>
      <c r="G5" s="134">
        <f t="shared" si="0"/>
        <v>11551645000</v>
      </c>
      <c r="H5" s="134">
        <f t="shared" si="0"/>
        <v>27358697425.09</v>
      </c>
      <c r="I5" s="134">
        <f t="shared" si="0"/>
        <v>3113146574.9099998</v>
      </c>
      <c r="J5" s="134">
        <f t="shared" si="0"/>
        <v>10027088626.52</v>
      </c>
      <c r="K5" s="134">
        <f t="shared" si="0"/>
        <v>3444170398.73</v>
      </c>
      <c r="L5" s="134">
        <f t="shared" si="0"/>
        <v>3444170398.73</v>
      </c>
      <c r="M5" s="134">
        <f t="shared" si="0"/>
        <v>3397901555.4300003</v>
      </c>
      <c r="N5" s="135">
        <f t="shared" ref="N5:N70" si="1">+J5/F5</f>
        <v>0.23860676172128403</v>
      </c>
      <c r="O5" s="136">
        <f t="shared" ref="O5:O70" si="2">+K5/F5</f>
        <v>8.1958221001830672E-2</v>
      </c>
    </row>
    <row r="6" spans="1:15" s="137" customFormat="1" ht="12" x14ac:dyDescent="0.35">
      <c r="A6" s="187" t="s">
        <v>140</v>
      </c>
      <c r="B6" s="188"/>
      <c r="C6" s="134">
        <f>+C7+C34</f>
        <v>19806287000</v>
      </c>
      <c r="D6" s="134">
        <f t="shared" ref="D6:M6" si="3">+D7+D34</f>
        <v>0</v>
      </c>
      <c r="E6" s="134">
        <f t="shared" si="3"/>
        <v>0</v>
      </c>
      <c r="F6" s="134">
        <f t="shared" si="3"/>
        <v>19806287000</v>
      </c>
      <c r="G6" s="134">
        <f t="shared" si="3"/>
        <v>1551645000</v>
      </c>
      <c r="H6" s="134">
        <f t="shared" si="3"/>
        <v>18254642000</v>
      </c>
      <c r="I6" s="134">
        <f t="shared" si="3"/>
        <v>0</v>
      </c>
      <c r="J6" s="134">
        <f t="shared" si="3"/>
        <v>2512530904</v>
      </c>
      <c r="K6" s="134">
        <f t="shared" si="3"/>
        <v>2482760131</v>
      </c>
      <c r="L6" s="134">
        <f t="shared" si="3"/>
        <v>2482760131</v>
      </c>
      <c r="M6" s="134">
        <f t="shared" si="3"/>
        <v>2479732409</v>
      </c>
      <c r="N6" s="135">
        <f t="shared" si="1"/>
        <v>0.12685522046610756</v>
      </c>
      <c r="O6" s="136">
        <f t="shared" si="2"/>
        <v>0.1253521233434616</v>
      </c>
    </row>
    <row r="7" spans="1:15" s="144" customFormat="1" x14ac:dyDescent="0.35">
      <c r="A7" s="138" t="s">
        <v>141</v>
      </c>
      <c r="B7" s="139" t="s">
        <v>142</v>
      </c>
      <c r="C7" s="140">
        <f>+C9+C18+C28</f>
        <v>18254642000</v>
      </c>
      <c r="D7" s="141">
        <f t="shared" ref="D7:M7" si="4">+D9+D18+D28</f>
        <v>0</v>
      </c>
      <c r="E7" s="140">
        <f t="shared" si="4"/>
        <v>0</v>
      </c>
      <c r="F7" s="140">
        <f t="shared" si="4"/>
        <v>18254642000</v>
      </c>
      <c r="G7" s="140">
        <f t="shared" si="4"/>
        <v>0</v>
      </c>
      <c r="H7" s="140">
        <f t="shared" si="4"/>
        <v>18254642000</v>
      </c>
      <c r="I7" s="140">
        <f t="shared" si="4"/>
        <v>0</v>
      </c>
      <c r="J7" s="140">
        <f t="shared" si="4"/>
        <v>2512530904</v>
      </c>
      <c r="K7" s="140">
        <f t="shared" si="4"/>
        <v>2482760131</v>
      </c>
      <c r="L7" s="140">
        <f t="shared" si="4"/>
        <v>2482760131</v>
      </c>
      <c r="M7" s="140">
        <f t="shared" si="4"/>
        <v>2479732409</v>
      </c>
      <c r="N7" s="142">
        <f t="shared" si="1"/>
        <v>0.13763791719388416</v>
      </c>
      <c r="O7" s="143">
        <f t="shared" si="2"/>
        <v>0.13600705678040687</v>
      </c>
    </row>
    <row r="8" spans="1:15" s="144" customFormat="1" x14ac:dyDescent="0.35">
      <c r="A8" s="138" t="s">
        <v>143</v>
      </c>
      <c r="B8" s="139" t="s">
        <v>144</v>
      </c>
      <c r="C8" s="140">
        <f>+C9</f>
        <v>13164350000</v>
      </c>
      <c r="D8" s="141">
        <f t="shared" ref="D8:M8" si="5">+D9</f>
        <v>0</v>
      </c>
      <c r="E8" s="140">
        <f t="shared" si="5"/>
        <v>0</v>
      </c>
      <c r="F8" s="140">
        <f t="shared" si="5"/>
        <v>13164350000</v>
      </c>
      <c r="G8" s="140">
        <f t="shared" si="5"/>
        <v>0</v>
      </c>
      <c r="H8" s="140">
        <f t="shared" si="5"/>
        <v>13164350000</v>
      </c>
      <c r="I8" s="140">
        <f t="shared" si="5"/>
        <v>0</v>
      </c>
      <c r="J8" s="140">
        <f t="shared" si="5"/>
        <v>1671241461</v>
      </c>
      <c r="K8" s="140">
        <f t="shared" si="5"/>
        <v>1657179837</v>
      </c>
      <c r="L8" s="140">
        <f t="shared" si="5"/>
        <v>1657179837</v>
      </c>
      <c r="M8" s="140">
        <f t="shared" si="5"/>
        <v>1654152115</v>
      </c>
      <c r="N8" s="142">
        <f t="shared" si="1"/>
        <v>0.12695206835126688</v>
      </c>
      <c r="O8" s="143">
        <f t="shared" si="2"/>
        <v>0.12588390896626114</v>
      </c>
    </row>
    <row r="9" spans="1:15" s="144" customFormat="1" x14ac:dyDescent="0.35">
      <c r="A9" s="138" t="s">
        <v>145</v>
      </c>
      <c r="B9" s="139" t="s">
        <v>146</v>
      </c>
      <c r="C9" s="140">
        <f>SUM(C10:C17)</f>
        <v>13164350000</v>
      </c>
      <c r="D9" s="141">
        <f t="shared" ref="D9:M9" si="6">SUM(D10:D17)</f>
        <v>0</v>
      </c>
      <c r="E9" s="140">
        <f t="shared" si="6"/>
        <v>0</v>
      </c>
      <c r="F9" s="140">
        <f t="shared" si="6"/>
        <v>13164350000</v>
      </c>
      <c r="G9" s="140">
        <f t="shared" si="6"/>
        <v>0</v>
      </c>
      <c r="H9" s="140">
        <f t="shared" si="6"/>
        <v>13164350000</v>
      </c>
      <c r="I9" s="140">
        <f t="shared" si="6"/>
        <v>0</v>
      </c>
      <c r="J9" s="140">
        <f t="shared" si="6"/>
        <v>1671241461</v>
      </c>
      <c r="K9" s="140">
        <f t="shared" si="6"/>
        <v>1657179837</v>
      </c>
      <c r="L9" s="140">
        <f t="shared" si="6"/>
        <v>1657179837</v>
      </c>
      <c r="M9" s="140">
        <f t="shared" si="6"/>
        <v>1654152115</v>
      </c>
      <c r="N9" s="142">
        <f t="shared" si="1"/>
        <v>0.12695206835126688</v>
      </c>
      <c r="O9" s="143">
        <f t="shared" si="2"/>
        <v>0.12588390896626114</v>
      </c>
    </row>
    <row r="10" spans="1:15" x14ac:dyDescent="0.25">
      <c r="A10" s="145" t="s">
        <v>13</v>
      </c>
      <c r="B10" s="146" t="s">
        <v>14</v>
      </c>
      <c r="C10" s="147">
        <v>9307850000</v>
      </c>
      <c r="D10" s="147">
        <v>0</v>
      </c>
      <c r="E10" s="96">
        <v>0</v>
      </c>
      <c r="F10" s="96">
        <v>9307850000</v>
      </c>
      <c r="G10" s="96">
        <v>0</v>
      </c>
      <c r="H10" s="96">
        <v>9307850000</v>
      </c>
      <c r="I10" s="96">
        <v>0</v>
      </c>
      <c r="J10" s="96">
        <v>1392284130</v>
      </c>
      <c r="K10" s="96">
        <v>1392284130</v>
      </c>
      <c r="L10" s="96">
        <v>1392284130</v>
      </c>
      <c r="M10" s="96">
        <v>1390041373</v>
      </c>
      <c r="N10" s="148">
        <f t="shared" si="1"/>
        <v>0.14958171113629892</v>
      </c>
      <c r="O10" s="98">
        <f t="shared" si="2"/>
        <v>0.14958171113629892</v>
      </c>
    </row>
    <row r="11" spans="1:15" x14ac:dyDescent="0.25">
      <c r="A11" s="145" t="s">
        <v>15</v>
      </c>
      <c r="B11" s="146" t="s">
        <v>16</v>
      </c>
      <c r="C11" s="147">
        <v>550000000</v>
      </c>
      <c r="D11" s="147">
        <v>0</v>
      </c>
      <c r="E11" s="96">
        <v>0</v>
      </c>
      <c r="F11" s="96">
        <v>550000000</v>
      </c>
      <c r="G11" s="96">
        <v>0</v>
      </c>
      <c r="H11" s="96">
        <v>550000000</v>
      </c>
      <c r="I11" s="96">
        <v>0</v>
      </c>
      <c r="J11" s="96">
        <v>127950429</v>
      </c>
      <c r="K11" s="96">
        <v>127950429</v>
      </c>
      <c r="L11" s="96">
        <v>127950429</v>
      </c>
      <c r="M11" s="96">
        <v>127950429</v>
      </c>
      <c r="N11" s="148">
        <f t="shared" si="1"/>
        <v>0.23263714363636365</v>
      </c>
      <c r="O11" s="98">
        <f t="shared" si="2"/>
        <v>0.23263714363636365</v>
      </c>
    </row>
    <row r="12" spans="1:15" x14ac:dyDescent="0.25">
      <c r="A12" s="145" t="s">
        <v>17</v>
      </c>
      <c r="B12" s="146" t="s">
        <v>18</v>
      </c>
      <c r="C12" s="147">
        <v>16500000</v>
      </c>
      <c r="D12" s="147">
        <v>0</v>
      </c>
      <c r="E12" s="96">
        <v>0</v>
      </c>
      <c r="F12" s="96">
        <v>16500000</v>
      </c>
      <c r="G12" s="96">
        <v>0</v>
      </c>
      <c r="H12" s="96">
        <v>16500000</v>
      </c>
      <c r="I12" s="96">
        <v>0</v>
      </c>
      <c r="J12" s="96">
        <v>2403143</v>
      </c>
      <c r="K12" s="96">
        <v>2403143</v>
      </c>
      <c r="L12" s="96">
        <v>2403143</v>
      </c>
      <c r="M12" s="96">
        <v>2403143</v>
      </c>
      <c r="N12" s="148">
        <f t="shared" si="1"/>
        <v>0.1456450303030303</v>
      </c>
      <c r="O12" s="98">
        <f t="shared" si="2"/>
        <v>0.1456450303030303</v>
      </c>
    </row>
    <row r="13" spans="1:15" x14ac:dyDescent="0.25">
      <c r="A13" s="145" t="s">
        <v>19</v>
      </c>
      <c r="B13" s="146" t="s">
        <v>20</v>
      </c>
      <c r="C13" s="147">
        <v>900000000</v>
      </c>
      <c r="D13" s="147">
        <v>0</v>
      </c>
      <c r="E13" s="96">
        <v>0</v>
      </c>
      <c r="F13" s="96">
        <v>900000000</v>
      </c>
      <c r="G13" s="96">
        <v>0</v>
      </c>
      <c r="H13" s="96">
        <v>900000000</v>
      </c>
      <c r="I13" s="96">
        <v>0</v>
      </c>
      <c r="J13" s="96">
        <v>3507465</v>
      </c>
      <c r="K13" s="96">
        <v>1659772</v>
      </c>
      <c r="L13" s="96">
        <v>1659772</v>
      </c>
      <c r="M13" s="96">
        <v>1659772</v>
      </c>
      <c r="N13" s="148">
        <f t="shared" si="1"/>
        <v>3.8971833333333334E-3</v>
      </c>
      <c r="O13" s="98">
        <f t="shared" si="2"/>
        <v>1.8441911111111112E-3</v>
      </c>
    </row>
    <row r="14" spans="1:15" x14ac:dyDescent="0.25">
      <c r="A14" s="145" t="s">
        <v>21</v>
      </c>
      <c r="B14" s="146" t="s">
        <v>22</v>
      </c>
      <c r="C14" s="147">
        <v>450000000</v>
      </c>
      <c r="D14" s="147">
        <v>0</v>
      </c>
      <c r="E14" s="96">
        <v>0</v>
      </c>
      <c r="F14" s="96">
        <v>450000000</v>
      </c>
      <c r="G14" s="96">
        <v>0</v>
      </c>
      <c r="H14" s="96">
        <v>450000000</v>
      </c>
      <c r="I14" s="96">
        <v>0</v>
      </c>
      <c r="J14" s="96">
        <v>84780789</v>
      </c>
      <c r="K14" s="96">
        <v>83040797</v>
      </c>
      <c r="L14" s="96">
        <v>83040797</v>
      </c>
      <c r="M14" s="96">
        <v>82255832</v>
      </c>
      <c r="N14" s="148">
        <f t="shared" si="1"/>
        <v>0.18840175333333334</v>
      </c>
      <c r="O14" s="98">
        <f t="shared" si="2"/>
        <v>0.18453510444444443</v>
      </c>
    </row>
    <row r="15" spans="1:15" x14ac:dyDescent="0.25">
      <c r="A15" s="145" t="s">
        <v>23</v>
      </c>
      <c r="B15" s="146" t="s">
        <v>24</v>
      </c>
      <c r="C15" s="147">
        <v>90000000</v>
      </c>
      <c r="D15" s="147">
        <v>0</v>
      </c>
      <c r="E15" s="96">
        <v>0</v>
      </c>
      <c r="F15" s="96">
        <v>90000000</v>
      </c>
      <c r="G15" s="96">
        <v>0</v>
      </c>
      <c r="H15" s="96">
        <v>90000000</v>
      </c>
      <c r="I15" s="96">
        <v>0</v>
      </c>
      <c r="J15" s="96">
        <v>4171975</v>
      </c>
      <c r="K15" s="96">
        <v>4171975</v>
      </c>
      <c r="L15" s="96">
        <v>4171975</v>
      </c>
      <c r="M15" s="96">
        <v>4171975</v>
      </c>
      <c r="N15" s="148">
        <f t="shared" si="1"/>
        <v>4.635527777777778E-2</v>
      </c>
      <c r="O15" s="98">
        <f t="shared" si="2"/>
        <v>4.635527777777778E-2</v>
      </c>
    </row>
    <row r="16" spans="1:15" x14ac:dyDescent="0.25">
      <c r="A16" s="145" t="s">
        <v>25</v>
      </c>
      <c r="B16" s="146" t="s">
        <v>26</v>
      </c>
      <c r="C16" s="147">
        <v>1250000000</v>
      </c>
      <c r="D16" s="147">
        <v>0</v>
      </c>
      <c r="E16" s="96">
        <v>0</v>
      </c>
      <c r="F16" s="96">
        <v>1250000000</v>
      </c>
      <c r="G16" s="96">
        <v>0</v>
      </c>
      <c r="H16" s="96">
        <v>1250000000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148">
        <f t="shared" si="1"/>
        <v>0</v>
      </c>
      <c r="O16" s="98">
        <f t="shared" si="2"/>
        <v>0</v>
      </c>
    </row>
    <row r="17" spans="1:15" x14ac:dyDescent="0.25">
      <c r="A17" s="145" t="s">
        <v>27</v>
      </c>
      <c r="B17" s="146" t="s">
        <v>28</v>
      </c>
      <c r="C17" s="147">
        <v>600000000</v>
      </c>
      <c r="D17" s="147">
        <v>0</v>
      </c>
      <c r="E17" s="96">
        <v>0</v>
      </c>
      <c r="F17" s="96">
        <v>600000000</v>
      </c>
      <c r="G17" s="96">
        <v>0</v>
      </c>
      <c r="H17" s="96">
        <v>600000000</v>
      </c>
      <c r="I17" s="96">
        <v>0</v>
      </c>
      <c r="J17" s="96">
        <v>56143530</v>
      </c>
      <c r="K17" s="96">
        <v>45669591</v>
      </c>
      <c r="L17" s="96">
        <v>45669591</v>
      </c>
      <c r="M17" s="96">
        <v>45669591</v>
      </c>
      <c r="N17" s="148">
        <f t="shared" si="1"/>
        <v>9.3572550000000004E-2</v>
      </c>
      <c r="O17" s="98">
        <f t="shared" si="2"/>
        <v>7.6115984999999997E-2</v>
      </c>
    </row>
    <row r="18" spans="1:15" s="153" customFormat="1" x14ac:dyDescent="0.25">
      <c r="A18" s="149" t="s">
        <v>147</v>
      </c>
      <c r="B18" s="150" t="s">
        <v>148</v>
      </c>
      <c r="C18" s="128">
        <f>SUM(C19:C27)</f>
        <v>4647924000</v>
      </c>
      <c r="D18" s="128">
        <f t="shared" ref="D18:M18" si="7">SUM(D19:D27)</f>
        <v>0</v>
      </c>
      <c r="E18" s="128">
        <f t="shared" si="7"/>
        <v>0</v>
      </c>
      <c r="F18" s="128">
        <f t="shared" si="7"/>
        <v>4647924000</v>
      </c>
      <c r="G18" s="128">
        <f t="shared" si="7"/>
        <v>0</v>
      </c>
      <c r="H18" s="128">
        <f t="shared" si="7"/>
        <v>4647924000</v>
      </c>
      <c r="I18" s="128">
        <f t="shared" si="7"/>
        <v>0</v>
      </c>
      <c r="J18" s="128">
        <f t="shared" si="7"/>
        <v>686612442</v>
      </c>
      <c r="K18" s="128">
        <f t="shared" si="7"/>
        <v>686612442</v>
      </c>
      <c r="L18" s="128">
        <f t="shared" si="7"/>
        <v>686612442</v>
      </c>
      <c r="M18" s="128">
        <f t="shared" si="7"/>
        <v>686612442</v>
      </c>
      <c r="N18" s="151">
        <f t="shared" si="1"/>
        <v>0.14772454153725406</v>
      </c>
      <c r="O18" s="152">
        <f t="shared" si="2"/>
        <v>0.14772454153725406</v>
      </c>
    </row>
    <row r="19" spans="1:15" x14ac:dyDescent="0.25">
      <c r="A19" s="145" t="s">
        <v>29</v>
      </c>
      <c r="B19" s="146" t="s">
        <v>30</v>
      </c>
      <c r="C19" s="147">
        <v>1520000000</v>
      </c>
      <c r="D19" s="147">
        <v>0</v>
      </c>
      <c r="E19" s="96">
        <v>0</v>
      </c>
      <c r="F19" s="96">
        <v>1520000000</v>
      </c>
      <c r="G19" s="96">
        <v>0</v>
      </c>
      <c r="H19" s="96">
        <v>1520000000</v>
      </c>
      <c r="I19" s="96">
        <v>0</v>
      </c>
      <c r="J19" s="96">
        <v>216276250</v>
      </c>
      <c r="K19" s="96">
        <v>216276250</v>
      </c>
      <c r="L19" s="96">
        <v>216276250</v>
      </c>
      <c r="M19" s="96">
        <v>216276250</v>
      </c>
      <c r="N19" s="148">
        <f t="shared" si="1"/>
        <v>0.14228700657894736</v>
      </c>
      <c r="O19" s="98">
        <f t="shared" si="2"/>
        <v>0.14228700657894736</v>
      </c>
    </row>
    <row r="20" spans="1:15" x14ac:dyDescent="0.25">
      <c r="A20" s="145" t="s">
        <v>31</v>
      </c>
      <c r="B20" s="146" t="s">
        <v>32</v>
      </c>
      <c r="C20" s="147">
        <v>997924000</v>
      </c>
      <c r="D20" s="147">
        <v>0</v>
      </c>
      <c r="E20" s="96">
        <v>0</v>
      </c>
      <c r="F20" s="96">
        <v>997924000</v>
      </c>
      <c r="G20" s="96">
        <v>0</v>
      </c>
      <c r="H20" s="96">
        <v>997924000</v>
      </c>
      <c r="I20" s="96">
        <v>0</v>
      </c>
      <c r="J20" s="96">
        <v>155643389</v>
      </c>
      <c r="K20" s="96">
        <v>155643389</v>
      </c>
      <c r="L20" s="96">
        <v>155643389</v>
      </c>
      <c r="M20" s="96">
        <v>155643389</v>
      </c>
      <c r="N20" s="148">
        <f t="shared" si="1"/>
        <v>0.15596717685915962</v>
      </c>
      <c r="O20" s="98">
        <f t="shared" si="2"/>
        <v>0.15596717685915962</v>
      </c>
    </row>
    <row r="21" spans="1:15" x14ac:dyDescent="0.25">
      <c r="A21" s="145" t="s">
        <v>33</v>
      </c>
      <c r="B21" s="146" t="s">
        <v>34</v>
      </c>
      <c r="C21" s="147">
        <v>1000000000</v>
      </c>
      <c r="D21" s="147">
        <v>0</v>
      </c>
      <c r="E21" s="96">
        <v>0</v>
      </c>
      <c r="F21" s="96">
        <v>1000000000</v>
      </c>
      <c r="G21" s="96">
        <v>0</v>
      </c>
      <c r="H21" s="96">
        <v>1000000000</v>
      </c>
      <c r="I21" s="96">
        <v>0</v>
      </c>
      <c r="J21" s="96">
        <v>154535503</v>
      </c>
      <c r="K21" s="96">
        <v>154535503</v>
      </c>
      <c r="L21" s="96">
        <v>154535503</v>
      </c>
      <c r="M21" s="96">
        <v>154535503</v>
      </c>
      <c r="N21" s="148">
        <f t="shared" si="1"/>
        <v>0.15453550299999999</v>
      </c>
      <c r="O21" s="98">
        <f t="shared" si="2"/>
        <v>0.15453550299999999</v>
      </c>
    </row>
    <row r="22" spans="1:15" x14ac:dyDescent="0.25">
      <c r="A22" s="145" t="s">
        <v>35</v>
      </c>
      <c r="B22" s="146" t="s">
        <v>36</v>
      </c>
      <c r="C22" s="147">
        <v>450000000</v>
      </c>
      <c r="D22" s="147">
        <v>0</v>
      </c>
      <c r="E22" s="96">
        <v>0</v>
      </c>
      <c r="F22" s="96">
        <v>450000000</v>
      </c>
      <c r="G22" s="96">
        <v>0</v>
      </c>
      <c r="H22" s="96">
        <v>450000000</v>
      </c>
      <c r="I22" s="96">
        <v>0</v>
      </c>
      <c r="J22" s="96">
        <v>66917400</v>
      </c>
      <c r="K22" s="96">
        <v>66917400</v>
      </c>
      <c r="L22" s="96">
        <v>66917400</v>
      </c>
      <c r="M22" s="96">
        <v>66917400</v>
      </c>
      <c r="N22" s="148">
        <f t="shared" si="1"/>
        <v>0.14870533333333333</v>
      </c>
      <c r="O22" s="98">
        <f t="shared" si="2"/>
        <v>0.14870533333333333</v>
      </c>
    </row>
    <row r="23" spans="1:15" x14ac:dyDescent="0.25">
      <c r="A23" s="145" t="s">
        <v>37</v>
      </c>
      <c r="B23" s="146" t="s">
        <v>38</v>
      </c>
      <c r="C23" s="147">
        <v>70000000</v>
      </c>
      <c r="D23" s="147">
        <v>0</v>
      </c>
      <c r="E23" s="96">
        <v>0</v>
      </c>
      <c r="F23" s="96">
        <v>70000000</v>
      </c>
      <c r="G23" s="96">
        <v>0</v>
      </c>
      <c r="H23" s="96">
        <v>70000000</v>
      </c>
      <c r="I23" s="96">
        <v>0</v>
      </c>
      <c r="J23" s="96">
        <v>9553600</v>
      </c>
      <c r="K23" s="96">
        <v>9553600</v>
      </c>
      <c r="L23" s="96">
        <v>9553600</v>
      </c>
      <c r="M23" s="96">
        <v>9553600</v>
      </c>
      <c r="N23" s="148">
        <f t="shared" si="1"/>
        <v>0.13647999999999999</v>
      </c>
      <c r="O23" s="98">
        <f t="shared" si="2"/>
        <v>0.13647999999999999</v>
      </c>
    </row>
    <row r="24" spans="1:15" x14ac:dyDescent="0.25">
      <c r="A24" s="145" t="s">
        <v>39</v>
      </c>
      <c r="B24" s="146" t="s">
        <v>40</v>
      </c>
      <c r="C24" s="147">
        <v>350000000</v>
      </c>
      <c r="D24" s="147">
        <v>0</v>
      </c>
      <c r="E24" s="96">
        <v>0</v>
      </c>
      <c r="F24" s="96">
        <v>350000000</v>
      </c>
      <c r="G24" s="96">
        <v>0</v>
      </c>
      <c r="H24" s="96">
        <v>350000000</v>
      </c>
      <c r="I24" s="96">
        <v>0</v>
      </c>
      <c r="J24" s="96">
        <v>50189900</v>
      </c>
      <c r="K24" s="96">
        <v>50189900</v>
      </c>
      <c r="L24" s="96">
        <v>50189900</v>
      </c>
      <c r="M24" s="96">
        <v>50189900</v>
      </c>
      <c r="N24" s="148">
        <f t="shared" si="1"/>
        <v>0.1433997142857143</v>
      </c>
      <c r="O24" s="98">
        <f t="shared" si="2"/>
        <v>0.1433997142857143</v>
      </c>
    </row>
    <row r="25" spans="1:15" x14ac:dyDescent="0.25">
      <c r="A25" s="145" t="s">
        <v>41</v>
      </c>
      <c r="B25" s="146" t="s">
        <v>42</v>
      </c>
      <c r="C25" s="147">
        <v>70000000</v>
      </c>
      <c r="D25" s="147">
        <v>0</v>
      </c>
      <c r="E25" s="96">
        <v>0</v>
      </c>
      <c r="F25" s="96">
        <v>70000000</v>
      </c>
      <c r="G25" s="96">
        <v>0</v>
      </c>
      <c r="H25" s="96">
        <v>70000000</v>
      </c>
      <c r="I25" s="96">
        <v>0</v>
      </c>
      <c r="J25" s="96">
        <v>8378000</v>
      </c>
      <c r="K25" s="96">
        <v>8378000</v>
      </c>
      <c r="L25" s="96">
        <v>8378000</v>
      </c>
      <c r="M25" s="96">
        <v>8378000</v>
      </c>
      <c r="N25" s="148">
        <f t="shared" si="1"/>
        <v>0.11968571428571428</v>
      </c>
      <c r="O25" s="98">
        <f t="shared" si="2"/>
        <v>0.11968571428571428</v>
      </c>
    </row>
    <row r="26" spans="1:15" x14ac:dyDescent="0.25">
      <c r="A26" s="145" t="s">
        <v>43</v>
      </c>
      <c r="B26" s="146" t="s">
        <v>44</v>
      </c>
      <c r="C26" s="147">
        <v>70000000</v>
      </c>
      <c r="D26" s="147">
        <v>0</v>
      </c>
      <c r="E26" s="96">
        <v>0</v>
      </c>
      <c r="F26" s="96">
        <v>70000000</v>
      </c>
      <c r="G26" s="96">
        <v>0</v>
      </c>
      <c r="H26" s="96">
        <v>70000000</v>
      </c>
      <c r="I26" s="96">
        <v>0</v>
      </c>
      <c r="J26" s="96">
        <v>8378000</v>
      </c>
      <c r="K26" s="96">
        <v>8378000</v>
      </c>
      <c r="L26" s="96">
        <v>8378000</v>
      </c>
      <c r="M26" s="96">
        <v>8378000</v>
      </c>
      <c r="N26" s="148">
        <f t="shared" si="1"/>
        <v>0.11968571428571428</v>
      </c>
      <c r="O26" s="98">
        <f t="shared" si="2"/>
        <v>0.11968571428571428</v>
      </c>
    </row>
    <row r="27" spans="1:15" x14ac:dyDescent="0.25">
      <c r="A27" s="145" t="s">
        <v>45</v>
      </c>
      <c r="B27" s="146" t="s">
        <v>46</v>
      </c>
      <c r="C27" s="147">
        <v>120000000</v>
      </c>
      <c r="D27" s="147">
        <v>0</v>
      </c>
      <c r="E27" s="96">
        <v>0</v>
      </c>
      <c r="F27" s="96">
        <v>120000000</v>
      </c>
      <c r="G27" s="96">
        <v>0</v>
      </c>
      <c r="H27" s="96">
        <v>120000000</v>
      </c>
      <c r="I27" s="96">
        <v>0</v>
      </c>
      <c r="J27" s="96">
        <v>16740400</v>
      </c>
      <c r="K27" s="96">
        <v>16740400</v>
      </c>
      <c r="L27" s="96">
        <v>16740400</v>
      </c>
      <c r="M27" s="96">
        <v>16740400</v>
      </c>
      <c r="N27" s="148">
        <f t="shared" si="1"/>
        <v>0.13950333333333334</v>
      </c>
      <c r="O27" s="98">
        <f t="shared" si="2"/>
        <v>0.13950333333333334</v>
      </c>
    </row>
    <row r="28" spans="1:15" s="153" customFormat="1" ht="21" x14ac:dyDescent="0.25">
      <c r="A28" s="149" t="s">
        <v>149</v>
      </c>
      <c r="B28" s="150" t="s">
        <v>150</v>
      </c>
      <c r="C28" s="128">
        <f>SUM(C29:C33)</f>
        <v>442368000</v>
      </c>
      <c r="D28" s="128">
        <f t="shared" ref="D28:M28" si="8">SUM(D29:D33)</f>
        <v>0</v>
      </c>
      <c r="E28" s="128">
        <f t="shared" si="8"/>
        <v>0</v>
      </c>
      <c r="F28" s="128">
        <f t="shared" si="8"/>
        <v>442368000</v>
      </c>
      <c r="G28" s="128">
        <f t="shared" si="8"/>
        <v>0</v>
      </c>
      <c r="H28" s="128">
        <f t="shared" si="8"/>
        <v>442368000</v>
      </c>
      <c r="I28" s="128">
        <f t="shared" si="8"/>
        <v>0</v>
      </c>
      <c r="J28" s="128">
        <f t="shared" si="8"/>
        <v>154677001</v>
      </c>
      <c r="K28" s="128">
        <f t="shared" si="8"/>
        <v>138967852</v>
      </c>
      <c r="L28" s="128">
        <f t="shared" si="8"/>
        <v>138967852</v>
      </c>
      <c r="M28" s="128">
        <f t="shared" si="8"/>
        <v>138967852</v>
      </c>
      <c r="N28" s="151">
        <f t="shared" si="1"/>
        <v>0.34965684904875577</v>
      </c>
      <c r="O28" s="152">
        <f t="shared" si="2"/>
        <v>0.3141453540943287</v>
      </c>
    </row>
    <row r="29" spans="1:15" x14ac:dyDescent="0.25">
      <c r="A29" s="145" t="s">
        <v>47</v>
      </c>
      <c r="B29" s="146" t="s">
        <v>48</v>
      </c>
      <c r="C29" s="147">
        <v>142368000</v>
      </c>
      <c r="D29" s="147">
        <v>0</v>
      </c>
      <c r="E29" s="96">
        <v>0</v>
      </c>
      <c r="F29" s="96">
        <v>142368000</v>
      </c>
      <c r="G29" s="96">
        <v>0</v>
      </c>
      <c r="H29" s="96">
        <v>142368000</v>
      </c>
      <c r="I29" s="96">
        <v>0</v>
      </c>
      <c r="J29" s="96">
        <v>62608979</v>
      </c>
      <c r="K29" s="96">
        <v>62608979</v>
      </c>
      <c r="L29" s="96">
        <v>62608979</v>
      </c>
      <c r="M29" s="96">
        <v>62608979</v>
      </c>
      <c r="N29" s="148">
        <f t="shared" si="1"/>
        <v>0.43976862075747358</v>
      </c>
      <c r="O29" s="98">
        <f t="shared" si="2"/>
        <v>0.43976862075747358</v>
      </c>
    </row>
    <row r="30" spans="1:15" x14ac:dyDescent="0.25">
      <c r="A30" s="145" t="s">
        <v>49</v>
      </c>
      <c r="B30" s="146" t="s">
        <v>50</v>
      </c>
      <c r="C30" s="147">
        <v>50000000</v>
      </c>
      <c r="D30" s="147">
        <v>0</v>
      </c>
      <c r="E30" s="96">
        <v>0</v>
      </c>
      <c r="F30" s="96">
        <v>50000000</v>
      </c>
      <c r="G30" s="96">
        <v>0</v>
      </c>
      <c r="H30" s="96">
        <v>50000000</v>
      </c>
      <c r="I30" s="96">
        <v>0</v>
      </c>
      <c r="J30" s="96">
        <v>21703231</v>
      </c>
      <c r="K30" s="96">
        <v>7272881</v>
      </c>
      <c r="L30" s="96">
        <v>7272881</v>
      </c>
      <c r="M30" s="96">
        <v>7272881</v>
      </c>
      <c r="N30" s="148">
        <f t="shared" si="1"/>
        <v>0.43406462000000001</v>
      </c>
      <c r="O30" s="98">
        <f t="shared" si="2"/>
        <v>0.14545762000000001</v>
      </c>
    </row>
    <row r="31" spans="1:15" x14ac:dyDescent="0.25">
      <c r="A31" s="145" t="s">
        <v>51</v>
      </c>
      <c r="B31" s="146" t="s">
        <v>52</v>
      </c>
      <c r="C31" s="147">
        <v>40000000</v>
      </c>
      <c r="D31" s="147">
        <v>0</v>
      </c>
      <c r="E31" s="96">
        <v>0</v>
      </c>
      <c r="F31" s="96">
        <v>40000000</v>
      </c>
      <c r="G31" s="96">
        <v>0</v>
      </c>
      <c r="H31" s="96">
        <v>40000000</v>
      </c>
      <c r="I31" s="96">
        <v>0</v>
      </c>
      <c r="J31" s="96">
        <v>6949262</v>
      </c>
      <c r="K31" s="96">
        <v>5670463</v>
      </c>
      <c r="L31" s="96">
        <v>5670463</v>
      </c>
      <c r="M31" s="96">
        <v>5670463</v>
      </c>
      <c r="N31" s="148">
        <f t="shared" si="1"/>
        <v>0.17373155000000001</v>
      </c>
      <c r="O31" s="98">
        <f t="shared" si="2"/>
        <v>0.141761575</v>
      </c>
    </row>
    <row r="32" spans="1:15" x14ac:dyDescent="0.25">
      <c r="A32" s="145" t="s">
        <v>53</v>
      </c>
      <c r="B32" s="146" t="s">
        <v>54</v>
      </c>
      <c r="C32" s="147">
        <v>150000000</v>
      </c>
      <c r="D32" s="147">
        <v>0</v>
      </c>
      <c r="E32" s="96">
        <v>0</v>
      </c>
      <c r="F32" s="96">
        <v>150000000</v>
      </c>
      <c r="G32" s="96">
        <v>0</v>
      </c>
      <c r="H32" s="96">
        <v>150000000</v>
      </c>
      <c r="I32" s="96">
        <v>0</v>
      </c>
      <c r="J32" s="96">
        <v>44127866</v>
      </c>
      <c r="K32" s="96">
        <v>44127866</v>
      </c>
      <c r="L32" s="96">
        <v>44127866</v>
      </c>
      <c r="M32" s="96">
        <v>44127866</v>
      </c>
      <c r="N32" s="148">
        <f t="shared" si="1"/>
        <v>0.29418577333333334</v>
      </c>
      <c r="O32" s="98">
        <f t="shared" si="2"/>
        <v>0.29418577333333334</v>
      </c>
    </row>
    <row r="33" spans="1:15" x14ac:dyDescent="0.25">
      <c r="A33" s="145" t="s">
        <v>55</v>
      </c>
      <c r="B33" s="146" t="s">
        <v>56</v>
      </c>
      <c r="C33" s="147">
        <v>60000000</v>
      </c>
      <c r="D33" s="147">
        <v>0</v>
      </c>
      <c r="E33" s="96">
        <v>0</v>
      </c>
      <c r="F33" s="96">
        <v>60000000</v>
      </c>
      <c r="G33" s="96">
        <v>0</v>
      </c>
      <c r="H33" s="96">
        <v>60000000</v>
      </c>
      <c r="I33" s="96">
        <v>0</v>
      </c>
      <c r="J33" s="96">
        <v>19287663</v>
      </c>
      <c r="K33" s="96">
        <v>19287663</v>
      </c>
      <c r="L33" s="96">
        <v>19287663</v>
      </c>
      <c r="M33" s="96">
        <v>19287663</v>
      </c>
      <c r="N33" s="148">
        <f t="shared" si="1"/>
        <v>0.32146105000000003</v>
      </c>
      <c r="O33" s="98">
        <f t="shared" si="2"/>
        <v>0.32146105000000003</v>
      </c>
    </row>
    <row r="34" spans="1:15" s="115" customFormat="1" ht="12" x14ac:dyDescent="0.3">
      <c r="A34" s="215" t="s">
        <v>170</v>
      </c>
      <c r="B34" s="215" t="s">
        <v>171</v>
      </c>
      <c r="C34" s="216">
        <v>1551645000</v>
      </c>
      <c r="D34" s="217">
        <v>0</v>
      </c>
      <c r="E34" s="217">
        <v>0</v>
      </c>
      <c r="F34" s="216">
        <v>1551645000</v>
      </c>
      <c r="G34" s="218">
        <v>1551645000</v>
      </c>
      <c r="H34" s="218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219">
        <f t="shared" si="1"/>
        <v>0</v>
      </c>
      <c r="O34" s="220">
        <f t="shared" si="2"/>
        <v>0</v>
      </c>
    </row>
    <row r="35" spans="1:15" s="104" customFormat="1" ht="19" customHeight="1" x14ac:dyDescent="0.3">
      <c r="A35" s="192" t="s">
        <v>151</v>
      </c>
      <c r="B35" s="191"/>
      <c r="C35" s="154">
        <f>+C36+C45</f>
        <v>11171595000</v>
      </c>
      <c r="D35" s="154">
        <f t="shared" ref="D35:M35" si="9">+D36+D45</f>
        <v>46152377</v>
      </c>
      <c r="E35" s="154">
        <f t="shared" si="9"/>
        <v>46152377</v>
      </c>
      <c r="F35" s="154">
        <f t="shared" si="9"/>
        <v>11171595000</v>
      </c>
      <c r="G35" s="154">
        <f t="shared" si="9"/>
        <v>0</v>
      </c>
      <c r="H35" s="154">
        <f t="shared" si="9"/>
        <v>8990007425.0900002</v>
      </c>
      <c r="I35" s="154">
        <f t="shared" si="9"/>
        <v>2181587574.9099998</v>
      </c>
      <c r="J35" s="154">
        <f t="shared" si="9"/>
        <v>7481238281.5200005</v>
      </c>
      <c r="K35" s="154">
        <f t="shared" si="9"/>
        <v>928090826.73000002</v>
      </c>
      <c r="L35" s="154">
        <f t="shared" si="9"/>
        <v>928090826.73000002</v>
      </c>
      <c r="M35" s="154">
        <f t="shared" si="9"/>
        <v>884849705.43000007</v>
      </c>
      <c r="N35" s="155">
        <f t="shared" si="1"/>
        <v>0.66966608452239818</v>
      </c>
      <c r="O35" s="156">
        <f t="shared" si="2"/>
        <v>8.3075946338011714E-2</v>
      </c>
    </row>
    <row r="36" spans="1:15" s="114" customFormat="1" ht="12" x14ac:dyDescent="0.3">
      <c r="A36" s="87" t="s">
        <v>152</v>
      </c>
      <c r="B36" s="157" t="s">
        <v>153</v>
      </c>
      <c r="C36" s="158">
        <f>+C37</f>
        <v>208047746</v>
      </c>
      <c r="D36" s="158">
        <f t="shared" ref="D36:M36" si="10">+D37</f>
        <v>12000000</v>
      </c>
      <c r="E36" s="111">
        <f t="shared" si="10"/>
        <v>0</v>
      </c>
      <c r="F36" s="111">
        <f t="shared" si="10"/>
        <v>220047746</v>
      </c>
      <c r="G36" s="111">
        <f t="shared" si="10"/>
        <v>0</v>
      </c>
      <c r="H36" s="111">
        <f t="shared" si="10"/>
        <v>103400876.39</v>
      </c>
      <c r="I36" s="111">
        <f t="shared" si="10"/>
        <v>116646869.61</v>
      </c>
      <c r="J36" s="111">
        <f t="shared" si="10"/>
        <v>21198347.390000001</v>
      </c>
      <c r="K36" s="111">
        <f t="shared" si="10"/>
        <v>1090909.0900000001</v>
      </c>
      <c r="L36" s="111">
        <f t="shared" si="10"/>
        <v>1090909.0900000001</v>
      </c>
      <c r="M36" s="111">
        <f t="shared" si="10"/>
        <v>1090909.0900000001</v>
      </c>
      <c r="N36" s="159">
        <f t="shared" si="1"/>
        <v>9.6335217130558565E-2</v>
      </c>
      <c r="O36" s="160">
        <f t="shared" si="2"/>
        <v>4.9576017470317557E-3</v>
      </c>
    </row>
    <row r="37" spans="1:15" s="114" customFormat="1" ht="12" x14ac:dyDescent="0.3">
      <c r="A37" s="87" t="s">
        <v>154</v>
      </c>
      <c r="B37" s="157" t="s">
        <v>155</v>
      </c>
      <c r="C37" s="158">
        <f>SUM(C38:C44)</f>
        <v>208047746</v>
      </c>
      <c r="D37" s="158">
        <f t="shared" ref="D37:M37" si="11">SUM(D38:D44)</f>
        <v>12000000</v>
      </c>
      <c r="E37" s="111">
        <f t="shared" si="11"/>
        <v>0</v>
      </c>
      <c r="F37" s="111">
        <f t="shared" si="11"/>
        <v>220047746</v>
      </c>
      <c r="G37" s="111">
        <f t="shared" si="11"/>
        <v>0</v>
      </c>
      <c r="H37" s="111">
        <f t="shared" si="11"/>
        <v>103400876.39</v>
      </c>
      <c r="I37" s="111">
        <f t="shared" si="11"/>
        <v>116646869.61</v>
      </c>
      <c r="J37" s="111">
        <f t="shared" si="11"/>
        <v>21198347.390000001</v>
      </c>
      <c r="K37" s="111">
        <f t="shared" si="11"/>
        <v>1090909.0900000001</v>
      </c>
      <c r="L37" s="111">
        <f t="shared" si="11"/>
        <v>1090909.0900000001</v>
      </c>
      <c r="M37" s="111">
        <f t="shared" si="11"/>
        <v>1090909.0900000001</v>
      </c>
      <c r="N37" s="159">
        <f t="shared" si="1"/>
        <v>9.6335217130558565E-2</v>
      </c>
      <c r="O37" s="160">
        <f t="shared" si="2"/>
        <v>4.9576017470317557E-3</v>
      </c>
    </row>
    <row r="38" spans="1:15" x14ac:dyDescent="0.25">
      <c r="A38" s="145" t="s">
        <v>166</v>
      </c>
      <c r="B38" s="146" t="s">
        <v>167</v>
      </c>
      <c r="C38" s="147">
        <v>0</v>
      </c>
      <c r="D38" s="147">
        <v>12000000</v>
      </c>
      <c r="E38" s="96">
        <v>0</v>
      </c>
      <c r="F38" s="96">
        <v>12000000</v>
      </c>
      <c r="G38" s="96">
        <v>0</v>
      </c>
      <c r="H38" s="96">
        <v>1090909.0900000001</v>
      </c>
      <c r="I38" s="96">
        <v>10909090.91</v>
      </c>
      <c r="J38" s="96">
        <v>1090909.0900000001</v>
      </c>
      <c r="K38" s="96">
        <v>1090909.0900000001</v>
      </c>
      <c r="L38" s="96">
        <v>1090909.0900000001</v>
      </c>
      <c r="M38" s="96">
        <v>1090909.0900000001</v>
      </c>
      <c r="N38" s="148">
        <f t="shared" si="1"/>
        <v>9.0909090833333345E-2</v>
      </c>
      <c r="O38" s="98">
        <f t="shared" si="2"/>
        <v>9.0909090833333345E-2</v>
      </c>
    </row>
    <row r="39" spans="1:15" x14ac:dyDescent="0.25">
      <c r="A39" s="145" t="s">
        <v>57</v>
      </c>
      <c r="B39" s="146" t="s">
        <v>58</v>
      </c>
      <c r="C39" s="147">
        <v>26000000</v>
      </c>
      <c r="D39" s="147">
        <v>0</v>
      </c>
      <c r="E39" s="96">
        <v>0</v>
      </c>
      <c r="F39" s="96">
        <v>26000000</v>
      </c>
      <c r="G39" s="96">
        <v>0</v>
      </c>
      <c r="H39" s="96">
        <v>0</v>
      </c>
      <c r="I39" s="96">
        <v>26000000</v>
      </c>
      <c r="J39" s="96">
        <v>0</v>
      </c>
      <c r="K39" s="96">
        <v>0</v>
      </c>
      <c r="L39" s="96">
        <v>0</v>
      </c>
      <c r="M39" s="96">
        <v>0</v>
      </c>
      <c r="N39" s="148">
        <f t="shared" si="1"/>
        <v>0</v>
      </c>
      <c r="O39" s="98">
        <f t="shared" si="2"/>
        <v>0</v>
      </c>
    </row>
    <row r="40" spans="1:15" x14ac:dyDescent="0.25">
      <c r="A40" s="145" t="s">
        <v>59</v>
      </c>
      <c r="B40" s="146" t="s">
        <v>60</v>
      </c>
      <c r="C40" s="147">
        <v>25146655</v>
      </c>
      <c r="D40" s="147">
        <v>0</v>
      </c>
      <c r="E40" s="96">
        <v>0</v>
      </c>
      <c r="F40" s="96">
        <v>25146655</v>
      </c>
      <c r="G40" s="96">
        <v>0</v>
      </c>
      <c r="H40" s="96">
        <v>25146655</v>
      </c>
      <c r="I40" s="96">
        <v>0</v>
      </c>
      <c r="J40" s="96">
        <v>0</v>
      </c>
      <c r="K40" s="96">
        <v>0</v>
      </c>
      <c r="L40" s="96">
        <v>0</v>
      </c>
      <c r="M40" s="96">
        <v>0</v>
      </c>
      <c r="N40" s="148">
        <f t="shared" si="1"/>
        <v>0</v>
      </c>
      <c r="O40" s="98">
        <f t="shared" si="2"/>
        <v>0</v>
      </c>
    </row>
    <row r="41" spans="1:15" x14ac:dyDescent="0.25">
      <c r="A41" s="145" t="s">
        <v>61</v>
      </c>
      <c r="B41" s="146" t="s">
        <v>62</v>
      </c>
      <c r="C41" s="147">
        <v>24845217</v>
      </c>
      <c r="D41" s="147">
        <v>0</v>
      </c>
      <c r="E41" s="96">
        <v>0</v>
      </c>
      <c r="F41" s="96">
        <v>24845217</v>
      </c>
      <c r="G41" s="96">
        <v>0</v>
      </c>
      <c r="H41" s="96">
        <v>20107438.300000001</v>
      </c>
      <c r="I41" s="96">
        <v>4737778.7</v>
      </c>
      <c r="J41" s="96">
        <v>20107438.300000001</v>
      </c>
      <c r="K41" s="96">
        <v>0</v>
      </c>
      <c r="L41" s="96">
        <v>0</v>
      </c>
      <c r="M41" s="96">
        <v>0</v>
      </c>
      <c r="N41" s="148">
        <f t="shared" si="1"/>
        <v>0.8093082181572413</v>
      </c>
      <c r="O41" s="98">
        <f t="shared" si="2"/>
        <v>0</v>
      </c>
    </row>
    <row r="42" spans="1:15" x14ac:dyDescent="0.25">
      <c r="A42" s="145" t="s">
        <v>63</v>
      </c>
      <c r="B42" s="146" t="s">
        <v>64</v>
      </c>
      <c r="C42" s="147">
        <v>50000000</v>
      </c>
      <c r="D42" s="147">
        <v>0</v>
      </c>
      <c r="E42" s="96">
        <v>0</v>
      </c>
      <c r="F42" s="96">
        <v>50000000</v>
      </c>
      <c r="G42" s="96">
        <v>0</v>
      </c>
      <c r="H42" s="96">
        <v>0</v>
      </c>
      <c r="I42" s="96">
        <v>50000000</v>
      </c>
      <c r="J42" s="96">
        <v>0</v>
      </c>
      <c r="K42" s="96">
        <v>0</v>
      </c>
      <c r="L42" s="96">
        <v>0</v>
      </c>
      <c r="M42" s="96">
        <v>0</v>
      </c>
      <c r="N42" s="148">
        <f t="shared" si="1"/>
        <v>0</v>
      </c>
      <c r="O42" s="98">
        <f t="shared" si="2"/>
        <v>0</v>
      </c>
    </row>
    <row r="43" spans="1:15" x14ac:dyDescent="0.25">
      <c r="A43" s="145" t="s">
        <v>65</v>
      </c>
      <c r="B43" s="146" t="s">
        <v>66</v>
      </c>
      <c r="C43" s="147">
        <v>57055874</v>
      </c>
      <c r="D43" s="147">
        <v>0</v>
      </c>
      <c r="E43" s="96">
        <v>0</v>
      </c>
      <c r="F43" s="96">
        <v>57055874</v>
      </c>
      <c r="G43" s="96">
        <v>0</v>
      </c>
      <c r="H43" s="96">
        <v>57055874</v>
      </c>
      <c r="I43" s="96">
        <v>0</v>
      </c>
      <c r="J43" s="96">
        <v>0</v>
      </c>
      <c r="K43" s="96">
        <v>0</v>
      </c>
      <c r="L43" s="96">
        <v>0</v>
      </c>
      <c r="M43" s="96">
        <v>0</v>
      </c>
      <c r="N43" s="148">
        <f t="shared" si="1"/>
        <v>0</v>
      </c>
      <c r="O43" s="98">
        <f t="shared" si="2"/>
        <v>0</v>
      </c>
    </row>
    <row r="44" spans="1:15" x14ac:dyDescent="0.25">
      <c r="A44" s="145" t="s">
        <v>67</v>
      </c>
      <c r="B44" s="146" t="s">
        <v>68</v>
      </c>
      <c r="C44" s="147">
        <v>25000000</v>
      </c>
      <c r="D44" s="147">
        <v>0</v>
      </c>
      <c r="E44" s="96">
        <v>0</v>
      </c>
      <c r="F44" s="96">
        <v>25000000</v>
      </c>
      <c r="G44" s="96">
        <v>0</v>
      </c>
      <c r="H44" s="96">
        <v>0</v>
      </c>
      <c r="I44" s="96">
        <v>25000000</v>
      </c>
      <c r="J44" s="96">
        <v>0</v>
      </c>
      <c r="K44" s="96">
        <v>0</v>
      </c>
      <c r="L44" s="96">
        <v>0</v>
      </c>
      <c r="M44" s="96">
        <v>0</v>
      </c>
      <c r="N44" s="148">
        <f t="shared" si="1"/>
        <v>0</v>
      </c>
      <c r="O44" s="98">
        <f t="shared" si="2"/>
        <v>0</v>
      </c>
    </row>
    <row r="45" spans="1:15" s="153" customFormat="1" ht="12" x14ac:dyDescent="0.25">
      <c r="A45" s="116" t="s">
        <v>157</v>
      </c>
      <c r="B45" s="117" t="s">
        <v>156</v>
      </c>
      <c r="C45" s="128">
        <f>SUM(C46:C62)</f>
        <v>10963547254</v>
      </c>
      <c r="D45" s="128">
        <f t="shared" ref="D45:M45" si="12">SUM(D46:D62)</f>
        <v>34152377</v>
      </c>
      <c r="E45" s="128">
        <f t="shared" si="12"/>
        <v>46152377</v>
      </c>
      <c r="F45" s="128">
        <f t="shared" si="12"/>
        <v>10951547254</v>
      </c>
      <c r="G45" s="128">
        <f t="shared" si="12"/>
        <v>0</v>
      </c>
      <c r="H45" s="128">
        <f t="shared" si="12"/>
        <v>8886606548.7000008</v>
      </c>
      <c r="I45" s="128">
        <f t="shared" si="12"/>
        <v>2064940705.3</v>
      </c>
      <c r="J45" s="128">
        <f t="shared" si="12"/>
        <v>7460039934.1300001</v>
      </c>
      <c r="K45" s="128">
        <f t="shared" si="12"/>
        <v>926999917.63999999</v>
      </c>
      <c r="L45" s="128">
        <f t="shared" si="12"/>
        <v>926999917.63999999</v>
      </c>
      <c r="M45" s="128">
        <f t="shared" si="12"/>
        <v>883758796.34000003</v>
      </c>
      <c r="N45" s="151">
        <f t="shared" si="1"/>
        <v>0.68118593301099595</v>
      </c>
      <c r="O45" s="152">
        <f t="shared" si="2"/>
        <v>8.4645566159742197E-2</v>
      </c>
    </row>
    <row r="46" spans="1:15" x14ac:dyDescent="0.25">
      <c r="A46" s="145" t="s">
        <v>69</v>
      </c>
      <c r="B46" s="146" t="s">
        <v>70</v>
      </c>
      <c r="C46" s="147">
        <v>5000000</v>
      </c>
      <c r="D46" s="147">
        <v>0</v>
      </c>
      <c r="E46" s="96">
        <v>0</v>
      </c>
      <c r="F46" s="96">
        <v>5000000</v>
      </c>
      <c r="G46" s="96">
        <v>0</v>
      </c>
      <c r="H46" s="96">
        <v>5000000</v>
      </c>
      <c r="I46" s="96">
        <v>0</v>
      </c>
      <c r="J46" s="96">
        <v>943794</v>
      </c>
      <c r="K46" s="96">
        <v>943794</v>
      </c>
      <c r="L46" s="96">
        <v>943794</v>
      </c>
      <c r="M46" s="96">
        <v>943794</v>
      </c>
      <c r="N46" s="148">
        <f t="shared" si="1"/>
        <v>0.1887588</v>
      </c>
      <c r="O46" s="98">
        <f t="shared" si="2"/>
        <v>0.1887588</v>
      </c>
    </row>
    <row r="47" spans="1:15" x14ac:dyDescent="0.25">
      <c r="A47" s="145" t="s">
        <v>71</v>
      </c>
      <c r="B47" s="146" t="s">
        <v>72</v>
      </c>
      <c r="C47" s="147">
        <v>1634027480</v>
      </c>
      <c r="D47" s="147">
        <v>0</v>
      </c>
      <c r="E47" s="96">
        <v>0</v>
      </c>
      <c r="F47" s="96">
        <v>1634027480</v>
      </c>
      <c r="G47" s="96">
        <v>0</v>
      </c>
      <c r="H47" s="96">
        <v>1633050480</v>
      </c>
      <c r="I47" s="96">
        <v>977000</v>
      </c>
      <c r="J47" s="96">
        <v>1633050480</v>
      </c>
      <c r="K47" s="96">
        <v>104463502.5</v>
      </c>
      <c r="L47" s="96">
        <v>104463502.5</v>
      </c>
      <c r="M47" s="96">
        <v>104463502.5</v>
      </c>
      <c r="N47" s="148">
        <f t="shared" si="1"/>
        <v>0.99940209083876608</v>
      </c>
      <c r="O47" s="98">
        <f t="shared" si="2"/>
        <v>6.3930076928693999E-2</v>
      </c>
    </row>
    <row r="48" spans="1:15" x14ac:dyDescent="0.25">
      <c r="A48" s="145" t="s">
        <v>73</v>
      </c>
      <c r="B48" s="146" t="s">
        <v>74</v>
      </c>
      <c r="C48" s="147">
        <v>2000000</v>
      </c>
      <c r="D48" s="147">
        <v>0</v>
      </c>
      <c r="E48" s="96">
        <v>0</v>
      </c>
      <c r="F48" s="96">
        <v>2000000</v>
      </c>
      <c r="G48" s="96">
        <v>0</v>
      </c>
      <c r="H48" s="96">
        <v>0</v>
      </c>
      <c r="I48" s="96">
        <v>2000000</v>
      </c>
      <c r="J48" s="96">
        <v>0</v>
      </c>
      <c r="K48" s="96">
        <v>0</v>
      </c>
      <c r="L48" s="96">
        <v>0</v>
      </c>
      <c r="M48" s="96">
        <v>0</v>
      </c>
      <c r="N48" s="148">
        <f t="shared" si="1"/>
        <v>0</v>
      </c>
      <c r="O48" s="98">
        <f t="shared" si="2"/>
        <v>0</v>
      </c>
    </row>
    <row r="49" spans="1:15" x14ac:dyDescent="0.25">
      <c r="A49" s="145" t="s">
        <v>75</v>
      </c>
      <c r="B49" s="146" t="s">
        <v>76</v>
      </c>
      <c r="C49" s="147">
        <v>16068000</v>
      </c>
      <c r="D49" s="147">
        <v>0</v>
      </c>
      <c r="E49" s="96">
        <v>0</v>
      </c>
      <c r="F49" s="96">
        <v>16068000</v>
      </c>
      <c r="G49" s="96">
        <v>0</v>
      </c>
      <c r="H49" s="96">
        <v>16068000</v>
      </c>
      <c r="I49" s="96">
        <v>0</v>
      </c>
      <c r="J49" s="96">
        <v>16068000</v>
      </c>
      <c r="K49" s="96">
        <v>0</v>
      </c>
      <c r="L49" s="96">
        <v>0</v>
      </c>
      <c r="M49" s="96">
        <v>0</v>
      </c>
      <c r="N49" s="148">
        <f t="shared" si="1"/>
        <v>1</v>
      </c>
      <c r="O49" s="98">
        <f t="shared" si="2"/>
        <v>0</v>
      </c>
    </row>
    <row r="50" spans="1:15" x14ac:dyDescent="0.25">
      <c r="A50" s="145" t="s">
        <v>77</v>
      </c>
      <c r="B50" s="146" t="s">
        <v>78</v>
      </c>
      <c r="C50" s="147">
        <v>96000000</v>
      </c>
      <c r="D50" s="147">
        <v>0</v>
      </c>
      <c r="E50" s="96">
        <v>0</v>
      </c>
      <c r="F50" s="96">
        <v>96000000</v>
      </c>
      <c r="G50" s="96">
        <v>0</v>
      </c>
      <c r="H50" s="96">
        <v>96000000</v>
      </c>
      <c r="I50" s="96">
        <v>0</v>
      </c>
      <c r="J50" s="96">
        <v>16617070</v>
      </c>
      <c r="K50" s="96">
        <v>16617070</v>
      </c>
      <c r="L50" s="96">
        <v>16617070</v>
      </c>
      <c r="M50" s="96">
        <v>16617070</v>
      </c>
      <c r="N50" s="148">
        <f t="shared" si="1"/>
        <v>0.17309447916666668</v>
      </c>
      <c r="O50" s="98">
        <f t="shared" si="2"/>
        <v>0.17309447916666668</v>
      </c>
    </row>
    <row r="51" spans="1:15" x14ac:dyDescent="0.25">
      <c r="A51" s="145" t="s">
        <v>79</v>
      </c>
      <c r="B51" s="146" t="s">
        <v>80</v>
      </c>
      <c r="C51" s="147">
        <v>15868925</v>
      </c>
      <c r="D51" s="147">
        <v>0</v>
      </c>
      <c r="E51" s="96">
        <v>800</v>
      </c>
      <c r="F51" s="96">
        <v>15868125</v>
      </c>
      <c r="G51" s="96">
        <v>0</v>
      </c>
      <c r="H51" s="96">
        <v>0</v>
      </c>
      <c r="I51" s="96">
        <v>15868125</v>
      </c>
      <c r="J51" s="96">
        <v>0</v>
      </c>
      <c r="K51" s="96">
        <v>0</v>
      </c>
      <c r="L51" s="96">
        <v>0</v>
      </c>
      <c r="M51" s="96">
        <v>0</v>
      </c>
      <c r="N51" s="148">
        <f t="shared" si="1"/>
        <v>0</v>
      </c>
      <c r="O51" s="98">
        <f t="shared" si="2"/>
        <v>0</v>
      </c>
    </row>
    <row r="52" spans="1:15" x14ac:dyDescent="0.25">
      <c r="A52" s="145" t="s">
        <v>81</v>
      </c>
      <c r="B52" s="146" t="s">
        <v>82</v>
      </c>
      <c r="C52" s="147">
        <v>3619178298</v>
      </c>
      <c r="D52" s="147">
        <v>800</v>
      </c>
      <c r="E52" s="96">
        <v>0</v>
      </c>
      <c r="F52" s="96">
        <v>3619179098</v>
      </c>
      <c r="G52" s="96">
        <v>0</v>
      </c>
      <c r="H52" s="96">
        <v>3619179098</v>
      </c>
      <c r="I52" s="96">
        <v>0</v>
      </c>
      <c r="J52" s="96">
        <v>3619179098</v>
      </c>
      <c r="K52" s="96">
        <v>598086500</v>
      </c>
      <c r="L52" s="96">
        <v>598086500</v>
      </c>
      <c r="M52" s="96">
        <v>598086500</v>
      </c>
      <c r="N52" s="148">
        <f t="shared" si="1"/>
        <v>1</v>
      </c>
      <c r="O52" s="98">
        <f t="shared" si="2"/>
        <v>0.16525473976419389</v>
      </c>
    </row>
    <row r="53" spans="1:15" x14ac:dyDescent="0.25">
      <c r="A53" s="145" t="s">
        <v>83</v>
      </c>
      <c r="B53" s="146" t="s">
        <v>84</v>
      </c>
      <c r="C53" s="147">
        <v>1100000000</v>
      </c>
      <c r="D53" s="147">
        <v>11383859</v>
      </c>
      <c r="E53" s="96">
        <v>22767718</v>
      </c>
      <c r="F53" s="96">
        <v>1088616141</v>
      </c>
      <c r="G53" s="96">
        <v>0</v>
      </c>
      <c r="H53" s="96">
        <v>738840007</v>
      </c>
      <c r="I53" s="96">
        <v>349776134</v>
      </c>
      <c r="J53" s="96">
        <v>615240675</v>
      </c>
      <c r="K53" s="96">
        <v>57636668</v>
      </c>
      <c r="L53" s="96">
        <v>57636668</v>
      </c>
      <c r="M53" s="96">
        <v>38082668</v>
      </c>
      <c r="N53" s="148">
        <f t="shared" si="1"/>
        <v>0.56515850888894725</v>
      </c>
      <c r="O53" s="98">
        <f t="shared" si="2"/>
        <v>5.2944895660884748E-2</v>
      </c>
    </row>
    <row r="54" spans="1:15" x14ac:dyDescent="0.25">
      <c r="A54" s="145" t="s">
        <v>85</v>
      </c>
      <c r="B54" s="146" t="s">
        <v>86</v>
      </c>
      <c r="C54" s="147">
        <v>1103694828</v>
      </c>
      <c r="D54" s="147">
        <v>0</v>
      </c>
      <c r="E54" s="96">
        <v>0</v>
      </c>
      <c r="F54" s="96">
        <v>1103694828</v>
      </c>
      <c r="G54" s="96">
        <v>0</v>
      </c>
      <c r="H54" s="96">
        <v>1015923068</v>
      </c>
      <c r="I54" s="96">
        <v>87771760</v>
      </c>
      <c r="J54" s="96">
        <v>828024314</v>
      </c>
      <c r="K54" s="96">
        <v>44188333</v>
      </c>
      <c r="L54" s="96">
        <v>44188333</v>
      </c>
      <c r="M54" s="96">
        <v>32588333</v>
      </c>
      <c r="N54" s="148">
        <f t="shared" si="1"/>
        <v>0.75022940489850698</v>
      </c>
      <c r="O54" s="98">
        <f t="shared" si="2"/>
        <v>4.0036731059140199E-2</v>
      </c>
    </row>
    <row r="55" spans="1:15" x14ac:dyDescent="0.25">
      <c r="A55" s="145" t="s">
        <v>87</v>
      </c>
      <c r="B55" s="146" t="s">
        <v>88</v>
      </c>
      <c r="C55" s="147">
        <v>103596000</v>
      </c>
      <c r="D55" s="147">
        <v>0</v>
      </c>
      <c r="E55" s="96">
        <v>0</v>
      </c>
      <c r="F55" s="96">
        <v>103596000</v>
      </c>
      <c r="G55" s="96">
        <v>0</v>
      </c>
      <c r="H55" s="96">
        <v>102638386.83</v>
      </c>
      <c r="I55" s="96">
        <v>957613.17</v>
      </c>
      <c r="J55" s="96">
        <v>36496254.969999999</v>
      </c>
      <c r="K55" s="96">
        <v>10400568.140000001</v>
      </c>
      <c r="L55" s="96">
        <v>10400568.140000001</v>
      </c>
      <c r="M55" s="96">
        <v>9959521.8399999999</v>
      </c>
      <c r="N55" s="148">
        <f t="shared" si="1"/>
        <v>0.352294055465462</v>
      </c>
      <c r="O55" s="98">
        <f t="shared" si="2"/>
        <v>0.10039546063554577</v>
      </c>
    </row>
    <row r="56" spans="1:15" x14ac:dyDescent="0.25">
      <c r="A56" s="145" t="s">
        <v>89</v>
      </c>
      <c r="B56" s="146" t="s">
        <v>90</v>
      </c>
      <c r="C56" s="147">
        <v>1011618582</v>
      </c>
      <c r="D56" s="147">
        <v>22767718</v>
      </c>
      <c r="E56" s="96">
        <v>11383859</v>
      </c>
      <c r="F56" s="96">
        <v>1023002441</v>
      </c>
      <c r="G56" s="96">
        <v>0</v>
      </c>
      <c r="H56" s="96">
        <v>1023002440.87</v>
      </c>
      <c r="I56" s="96">
        <v>0.13</v>
      </c>
      <c r="J56" s="96">
        <v>569371743.15999997</v>
      </c>
      <c r="K56" s="96">
        <v>0</v>
      </c>
      <c r="L56" s="96">
        <v>0</v>
      </c>
      <c r="M56" s="96">
        <v>0</v>
      </c>
      <c r="N56" s="148">
        <f t="shared" si="1"/>
        <v>0.55656929088402829</v>
      </c>
      <c r="O56" s="98">
        <f t="shared" si="2"/>
        <v>0</v>
      </c>
    </row>
    <row r="57" spans="1:15" x14ac:dyDescent="0.25">
      <c r="A57" s="145" t="s">
        <v>91</v>
      </c>
      <c r="B57" s="146" t="s">
        <v>92</v>
      </c>
      <c r="C57" s="147">
        <v>501495141</v>
      </c>
      <c r="D57" s="147">
        <v>0</v>
      </c>
      <c r="E57" s="96">
        <v>0</v>
      </c>
      <c r="F57" s="96">
        <v>501495141</v>
      </c>
      <c r="G57" s="96">
        <v>0</v>
      </c>
      <c r="H57" s="96">
        <v>295750000</v>
      </c>
      <c r="I57" s="96">
        <v>205745141</v>
      </c>
      <c r="J57" s="96">
        <v>0</v>
      </c>
      <c r="K57" s="96">
        <v>0</v>
      </c>
      <c r="L57" s="96">
        <v>0</v>
      </c>
      <c r="M57" s="96">
        <v>0</v>
      </c>
      <c r="N57" s="148">
        <f t="shared" si="1"/>
        <v>0</v>
      </c>
      <c r="O57" s="98">
        <f t="shared" si="2"/>
        <v>0</v>
      </c>
    </row>
    <row r="58" spans="1:15" x14ac:dyDescent="0.25">
      <c r="A58" s="145" t="s">
        <v>93</v>
      </c>
      <c r="B58" s="146" t="s">
        <v>94</v>
      </c>
      <c r="C58" s="147">
        <v>30000000</v>
      </c>
      <c r="D58" s="147">
        <v>0</v>
      </c>
      <c r="E58" s="96">
        <v>0</v>
      </c>
      <c r="F58" s="96">
        <v>30000000</v>
      </c>
      <c r="G58" s="96">
        <v>0</v>
      </c>
      <c r="H58" s="96">
        <v>30000000</v>
      </c>
      <c r="I58" s="96">
        <v>0</v>
      </c>
      <c r="J58" s="96">
        <v>30000000</v>
      </c>
      <c r="K58" s="96">
        <v>0</v>
      </c>
      <c r="L58" s="96">
        <v>0</v>
      </c>
      <c r="M58" s="96">
        <v>0</v>
      </c>
      <c r="N58" s="148">
        <f t="shared" si="1"/>
        <v>1</v>
      </c>
      <c r="O58" s="98">
        <f t="shared" si="2"/>
        <v>0</v>
      </c>
    </row>
    <row r="59" spans="1:15" x14ac:dyDescent="0.25">
      <c r="A59" s="145" t="s">
        <v>95</v>
      </c>
      <c r="B59" s="146" t="s">
        <v>96</v>
      </c>
      <c r="C59" s="147">
        <v>65000000</v>
      </c>
      <c r="D59" s="147">
        <v>0</v>
      </c>
      <c r="E59" s="96">
        <v>0</v>
      </c>
      <c r="F59" s="96">
        <v>65000000</v>
      </c>
      <c r="G59" s="96">
        <v>0</v>
      </c>
      <c r="H59" s="96">
        <v>0</v>
      </c>
      <c r="I59" s="96">
        <v>65000000</v>
      </c>
      <c r="J59" s="96">
        <v>0</v>
      </c>
      <c r="K59" s="96">
        <v>0</v>
      </c>
      <c r="L59" s="96">
        <v>0</v>
      </c>
      <c r="M59" s="96">
        <v>0</v>
      </c>
      <c r="N59" s="148">
        <f t="shared" si="1"/>
        <v>0</v>
      </c>
      <c r="O59" s="98">
        <f t="shared" si="2"/>
        <v>0</v>
      </c>
    </row>
    <row r="60" spans="1:15" x14ac:dyDescent="0.25">
      <c r="A60" s="145" t="s">
        <v>97</v>
      </c>
      <c r="B60" s="146" t="s">
        <v>98</v>
      </c>
      <c r="C60" s="147">
        <v>10000000</v>
      </c>
      <c r="D60" s="147">
        <v>0</v>
      </c>
      <c r="E60" s="96">
        <v>0</v>
      </c>
      <c r="F60" s="96">
        <v>10000000</v>
      </c>
      <c r="G60" s="96">
        <v>0</v>
      </c>
      <c r="H60" s="96">
        <v>10000000</v>
      </c>
      <c r="I60" s="96">
        <v>0</v>
      </c>
      <c r="J60" s="96">
        <v>686250</v>
      </c>
      <c r="K60" s="96">
        <v>686250</v>
      </c>
      <c r="L60" s="96">
        <v>686250</v>
      </c>
      <c r="M60" s="96">
        <v>686250</v>
      </c>
      <c r="N60" s="148">
        <f t="shared" si="1"/>
        <v>6.8625000000000005E-2</v>
      </c>
      <c r="O60" s="98">
        <f t="shared" si="2"/>
        <v>6.8625000000000005E-2</v>
      </c>
    </row>
    <row r="61" spans="1:15" x14ac:dyDescent="0.25">
      <c r="A61" s="145" t="s">
        <v>99</v>
      </c>
      <c r="B61" s="146" t="s">
        <v>100</v>
      </c>
      <c r="C61" s="147">
        <v>1050000000</v>
      </c>
      <c r="D61" s="147">
        <v>0</v>
      </c>
      <c r="E61" s="96">
        <v>0</v>
      </c>
      <c r="F61" s="96">
        <v>1050000000</v>
      </c>
      <c r="G61" s="96">
        <v>0</v>
      </c>
      <c r="H61" s="96">
        <v>0</v>
      </c>
      <c r="I61" s="96">
        <v>1050000000</v>
      </c>
      <c r="J61" s="96">
        <v>0</v>
      </c>
      <c r="K61" s="96">
        <v>0</v>
      </c>
      <c r="L61" s="96">
        <v>0</v>
      </c>
      <c r="M61" s="96">
        <v>0</v>
      </c>
      <c r="N61" s="148">
        <f t="shared" si="1"/>
        <v>0</v>
      </c>
      <c r="O61" s="98">
        <f t="shared" si="2"/>
        <v>0</v>
      </c>
    </row>
    <row r="62" spans="1:15" x14ac:dyDescent="0.25">
      <c r="A62" s="145" t="s">
        <v>101</v>
      </c>
      <c r="B62" s="146" t="s">
        <v>102</v>
      </c>
      <c r="C62" s="147">
        <v>600000000</v>
      </c>
      <c r="D62" s="147">
        <v>0</v>
      </c>
      <c r="E62" s="96">
        <v>12000000</v>
      </c>
      <c r="F62" s="96">
        <v>588000000</v>
      </c>
      <c r="G62" s="96">
        <v>0</v>
      </c>
      <c r="H62" s="96">
        <v>301155068</v>
      </c>
      <c r="I62" s="96">
        <v>286844932</v>
      </c>
      <c r="J62" s="96">
        <v>94362255</v>
      </c>
      <c r="K62" s="96">
        <v>93977232</v>
      </c>
      <c r="L62" s="96">
        <v>93977232</v>
      </c>
      <c r="M62" s="96">
        <v>82331157</v>
      </c>
      <c r="N62" s="148">
        <f t="shared" si="1"/>
        <v>0.16048002551020407</v>
      </c>
      <c r="O62" s="98">
        <f t="shared" si="2"/>
        <v>0.15982522448979591</v>
      </c>
    </row>
    <row r="63" spans="1:15" s="153" customFormat="1" ht="20" customHeight="1" x14ac:dyDescent="0.25">
      <c r="A63" s="192" t="s">
        <v>158</v>
      </c>
      <c r="B63" s="191"/>
      <c r="C63" s="161">
        <f>SUM(C64:C67)</f>
        <v>10872048000</v>
      </c>
      <c r="D63" s="161">
        <f t="shared" ref="D63:M63" si="13">SUM(D64:D67)</f>
        <v>0</v>
      </c>
      <c r="E63" s="161">
        <f t="shared" si="13"/>
        <v>0</v>
      </c>
      <c r="F63" s="161">
        <f t="shared" si="13"/>
        <v>10872048000</v>
      </c>
      <c r="G63" s="161">
        <f t="shared" si="13"/>
        <v>10000000000</v>
      </c>
      <c r="H63" s="161">
        <f t="shared" si="13"/>
        <v>114048000</v>
      </c>
      <c r="I63" s="161">
        <f t="shared" si="13"/>
        <v>758000000</v>
      </c>
      <c r="J63" s="161">
        <f t="shared" si="13"/>
        <v>33319441</v>
      </c>
      <c r="K63" s="161">
        <f t="shared" si="13"/>
        <v>33319441</v>
      </c>
      <c r="L63" s="161">
        <f t="shared" si="13"/>
        <v>33319441</v>
      </c>
      <c r="M63" s="161">
        <f t="shared" si="13"/>
        <v>33319441</v>
      </c>
      <c r="N63" s="162">
        <f t="shared" si="1"/>
        <v>3.0646885481005969E-3</v>
      </c>
      <c r="O63" s="163">
        <f t="shared" si="2"/>
        <v>3.0646885481005969E-3</v>
      </c>
    </row>
    <row r="64" spans="1:15" s="207" customFormat="1" x14ac:dyDescent="0.25">
      <c r="A64" s="201" t="s">
        <v>172</v>
      </c>
      <c r="B64" s="202" t="s">
        <v>173</v>
      </c>
      <c r="C64" s="203">
        <v>10000000000</v>
      </c>
      <c r="D64" s="204"/>
      <c r="E64" s="204"/>
      <c r="F64" s="203">
        <v>10000000000</v>
      </c>
      <c r="G64" s="203">
        <v>10000000000</v>
      </c>
      <c r="H64" s="203">
        <v>0</v>
      </c>
      <c r="I64" s="203">
        <v>0</v>
      </c>
      <c r="J64" s="203">
        <v>0</v>
      </c>
      <c r="K64" s="203">
        <v>0</v>
      </c>
      <c r="L64" s="203">
        <v>0</v>
      </c>
      <c r="M64" s="203">
        <v>0</v>
      </c>
      <c r="N64" s="205">
        <f t="shared" si="1"/>
        <v>0</v>
      </c>
      <c r="O64" s="206">
        <f t="shared" si="2"/>
        <v>0</v>
      </c>
    </row>
    <row r="65" spans="1:15" x14ac:dyDescent="0.25">
      <c r="A65" s="145" t="s">
        <v>103</v>
      </c>
      <c r="B65" s="146" t="s">
        <v>104</v>
      </c>
      <c r="C65" s="147">
        <v>74048000</v>
      </c>
      <c r="D65" s="147">
        <v>0</v>
      </c>
      <c r="E65" s="96">
        <v>0</v>
      </c>
      <c r="F65" s="96">
        <v>74048000</v>
      </c>
      <c r="G65" s="96">
        <v>0</v>
      </c>
      <c r="H65" s="96">
        <v>74048000</v>
      </c>
      <c r="I65" s="96">
        <v>0</v>
      </c>
      <c r="J65" s="96">
        <v>13134783</v>
      </c>
      <c r="K65" s="96">
        <v>13134783</v>
      </c>
      <c r="L65" s="96">
        <v>13134783</v>
      </c>
      <c r="M65" s="96">
        <v>13134783</v>
      </c>
      <c r="N65" s="148">
        <f t="shared" si="1"/>
        <v>0.17738200896715645</v>
      </c>
      <c r="O65" s="98">
        <f t="shared" si="2"/>
        <v>0.17738200896715645</v>
      </c>
    </row>
    <row r="66" spans="1:15" x14ac:dyDescent="0.25">
      <c r="A66" s="145" t="s">
        <v>105</v>
      </c>
      <c r="B66" s="146" t="s">
        <v>106</v>
      </c>
      <c r="C66" s="147">
        <v>40000000</v>
      </c>
      <c r="D66" s="147">
        <v>0</v>
      </c>
      <c r="E66" s="96">
        <v>0</v>
      </c>
      <c r="F66" s="96">
        <v>40000000</v>
      </c>
      <c r="G66" s="96">
        <v>0</v>
      </c>
      <c r="H66" s="96">
        <v>40000000</v>
      </c>
      <c r="I66" s="96">
        <v>0</v>
      </c>
      <c r="J66" s="96">
        <v>20184658</v>
      </c>
      <c r="K66" s="96">
        <v>20184658</v>
      </c>
      <c r="L66" s="96">
        <v>20184658</v>
      </c>
      <c r="M66" s="96">
        <v>20184658</v>
      </c>
      <c r="N66" s="148">
        <f t="shared" si="1"/>
        <v>0.50461644999999999</v>
      </c>
      <c r="O66" s="98">
        <f t="shared" si="2"/>
        <v>0.50461644999999999</v>
      </c>
    </row>
    <row r="67" spans="1:15" x14ac:dyDescent="0.25">
      <c r="A67" s="145" t="s">
        <v>107</v>
      </c>
      <c r="B67" s="146" t="s">
        <v>108</v>
      </c>
      <c r="C67" s="147">
        <v>758000000</v>
      </c>
      <c r="D67" s="147">
        <v>0</v>
      </c>
      <c r="E67" s="96">
        <v>0</v>
      </c>
      <c r="F67" s="96">
        <v>758000000</v>
      </c>
      <c r="G67" s="96">
        <v>0</v>
      </c>
      <c r="H67" s="96">
        <v>0</v>
      </c>
      <c r="I67" s="96">
        <v>758000000</v>
      </c>
      <c r="J67" s="96">
        <v>0</v>
      </c>
      <c r="K67" s="96">
        <v>0</v>
      </c>
      <c r="L67" s="96">
        <v>0</v>
      </c>
      <c r="M67" s="96">
        <v>0</v>
      </c>
      <c r="N67" s="148">
        <f t="shared" si="1"/>
        <v>0</v>
      </c>
      <c r="O67" s="98">
        <f t="shared" si="2"/>
        <v>0</v>
      </c>
    </row>
    <row r="68" spans="1:15" s="153" customFormat="1" ht="19.5" customHeight="1" x14ac:dyDescent="0.25">
      <c r="A68" s="192" t="s">
        <v>159</v>
      </c>
      <c r="B68" s="191"/>
      <c r="C68" s="161">
        <f>SUM(C69:C71)</f>
        <v>173559000</v>
      </c>
      <c r="D68" s="161">
        <f t="shared" ref="D68:M68" si="14">SUM(D69:D71)</f>
        <v>0</v>
      </c>
      <c r="E68" s="161">
        <f t="shared" si="14"/>
        <v>0</v>
      </c>
      <c r="F68" s="161">
        <f t="shared" si="14"/>
        <v>173559000</v>
      </c>
      <c r="G68" s="161">
        <f t="shared" si="14"/>
        <v>0</v>
      </c>
      <c r="H68" s="161">
        <f t="shared" si="14"/>
        <v>0</v>
      </c>
      <c r="I68" s="161">
        <f t="shared" si="14"/>
        <v>173559000</v>
      </c>
      <c r="J68" s="161">
        <f t="shared" si="14"/>
        <v>0</v>
      </c>
      <c r="K68" s="161">
        <f t="shared" si="14"/>
        <v>0</v>
      </c>
      <c r="L68" s="161">
        <f t="shared" si="14"/>
        <v>0</v>
      </c>
      <c r="M68" s="161">
        <f t="shared" si="14"/>
        <v>0</v>
      </c>
      <c r="N68" s="164">
        <f t="shared" si="1"/>
        <v>0</v>
      </c>
      <c r="O68" s="119">
        <f t="shared" si="2"/>
        <v>0</v>
      </c>
    </row>
    <row r="69" spans="1:15" x14ac:dyDescent="0.25">
      <c r="A69" s="145" t="s">
        <v>109</v>
      </c>
      <c r="B69" s="146" t="s">
        <v>110</v>
      </c>
      <c r="C69" s="147">
        <v>20000000</v>
      </c>
      <c r="D69" s="147">
        <v>0</v>
      </c>
      <c r="E69" s="96">
        <v>0</v>
      </c>
      <c r="F69" s="96">
        <v>20000000</v>
      </c>
      <c r="G69" s="96">
        <v>0</v>
      </c>
      <c r="H69" s="96">
        <v>0</v>
      </c>
      <c r="I69" s="96">
        <v>20000000</v>
      </c>
      <c r="J69" s="96">
        <v>0</v>
      </c>
      <c r="K69" s="96">
        <v>0</v>
      </c>
      <c r="L69" s="96">
        <v>0</v>
      </c>
      <c r="M69" s="96">
        <v>0</v>
      </c>
      <c r="N69" s="148">
        <f t="shared" si="1"/>
        <v>0</v>
      </c>
      <c r="O69" s="98">
        <f t="shared" si="2"/>
        <v>0</v>
      </c>
    </row>
    <row r="70" spans="1:15" x14ac:dyDescent="0.25">
      <c r="A70" s="145" t="s">
        <v>111</v>
      </c>
      <c r="B70" s="146" t="s">
        <v>112</v>
      </c>
      <c r="C70" s="147">
        <v>1711000</v>
      </c>
      <c r="D70" s="147">
        <v>0</v>
      </c>
      <c r="E70" s="96">
        <v>0</v>
      </c>
      <c r="F70" s="96">
        <v>1711000</v>
      </c>
      <c r="G70" s="96">
        <v>0</v>
      </c>
      <c r="H70" s="96">
        <v>0</v>
      </c>
      <c r="I70" s="96">
        <v>1711000</v>
      </c>
      <c r="J70" s="96">
        <v>0</v>
      </c>
      <c r="K70" s="96">
        <v>0</v>
      </c>
      <c r="L70" s="96">
        <v>0</v>
      </c>
      <c r="M70" s="96">
        <v>0</v>
      </c>
      <c r="N70" s="148">
        <f t="shared" si="1"/>
        <v>0</v>
      </c>
      <c r="O70" s="98">
        <f t="shared" si="2"/>
        <v>0</v>
      </c>
    </row>
    <row r="71" spans="1:15" s="214" customFormat="1" x14ac:dyDescent="0.25">
      <c r="A71" s="208" t="s">
        <v>174</v>
      </c>
      <c r="B71" s="209" t="s">
        <v>175</v>
      </c>
      <c r="C71" s="210">
        <v>151848000</v>
      </c>
      <c r="D71" s="211"/>
      <c r="E71" s="211"/>
      <c r="F71" s="210">
        <v>151848000</v>
      </c>
      <c r="G71" s="210"/>
      <c r="H71" s="210"/>
      <c r="I71" s="210">
        <v>151848000</v>
      </c>
      <c r="J71" s="210"/>
      <c r="K71" s="210"/>
      <c r="L71" s="210"/>
      <c r="M71" s="210"/>
      <c r="N71" s="212"/>
      <c r="O71" s="213"/>
    </row>
    <row r="72" spans="1:15" s="153" customFormat="1" ht="19.5" customHeight="1" x14ac:dyDescent="0.25">
      <c r="A72" s="193" t="s">
        <v>160</v>
      </c>
      <c r="B72" s="194"/>
      <c r="C72" s="161">
        <f>SUM(C73:C83)</f>
        <v>21000000000</v>
      </c>
      <c r="D72" s="161">
        <f t="shared" ref="D72:M72" si="15">SUM(D73:D83)</f>
        <v>0</v>
      </c>
      <c r="E72" s="20">
        <f t="shared" si="15"/>
        <v>0</v>
      </c>
      <c r="F72" s="20">
        <f t="shared" si="15"/>
        <v>21000000000</v>
      </c>
      <c r="G72" s="20">
        <f t="shared" si="15"/>
        <v>0</v>
      </c>
      <c r="H72" s="20">
        <f t="shared" si="15"/>
        <v>11148263206.35</v>
      </c>
      <c r="I72" s="20">
        <f t="shared" si="15"/>
        <v>9851736793.6499996</v>
      </c>
      <c r="J72" s="20">
        <f t="shared" si="15"/>
        <v>8680582896.3500004</v>
      </c>
      <c r="K72" s="20">
        <f t="shared" si="15"/>
        <v>211306119</v>
      </c>
      <c r="L72" s="20">
        <f t="shared" si="15"/>
        <v>211306119</v>
      </c>
      <c r="M72" s="20">
        <f t="shared" si="15"/>
        <v>201688520</v>
      </c>
      <c r="N72" s="164">
        <f t="shared" ref="N72:N84" si="16">+J72/F72</f>
        <v>0.413361090302381</v>
      </c>
      <c r="O72" s="119">
        <f t="shared" ref="O72:O84" si="17">+K72/F72</f>
        <v>1.0062196142857143E-2</v>
      </c>
    </row>
    <row r="73" spans="1:15" x14ac:dyDescent="0.25">
      <c r="A73" s="145" t="s">
        <v>113</v>
      </c>
      <c r="B73" s="146" t="s">
        <v>114</v>
      </c>
      <c r="C73" s="147">
        <v>5478939178</v>
      </c>
      <c r="D73" s="147">
        <v>0</v>
      </c>
      <c r="E73" s="96">
        <v>0</v>
      </c>
      <c r="F73" s="96">
        <v>5478939178</v>
      </c>
      <c r="G73" s="96">
        <v>0</v>
      </c>
      <c r="H73" s="96">
        <v>5200573796</v>
      </c>
      <c r="I73" s="96">
        <v>278365382</v>
      </c>
      <c r="J73" s="96">
        <v>4586736020</v>
      </c>
      <c r="K73" s="96">
        <v>110440565</v>
      </c>
      <c r="L73" s="96">
        <v>110440565</v>
      </c>
      <c r="M73" s="96">
        <v>101922966</v>
      </c>
      <c r="N73" s="148">
        <f t="shared" si="16"/>
        <v>0.83715768162155713</v>
      </c>
      <c r="O73" s="98">
        <f t="shared" si="17"/>
        <v>2.0157289835130928E-2</v>
      </c>
    </row>
    <row r="74" spans="1:15" x14ac:dyDescent="0.25">
      <c r="A74" s="145" t="s">
        <v>115</v>
      </c>
      <c r="B74" s="146" t="s">
        <v>116</v>
      </c>
      <c r="C74" s="147">
        <v>841218420</v>
      </c>
      <c r="D74" s="147">
        <v>0</v>
      </c>
      <c r="E74" s="96">
        <v>0</v>
      </c>
      <c r="F74" s="96">
        <v>841218420</v>
      </c>
      <c r="G74" s="96">
        <v>0</v>
      </c>
      <c r="H74" s="96">
        <v>536136720</v>
      </c>
      <c r="I74" s="96">
        <v>305081700</v>
      </c>
      <c r="J74" s="96">
        <v>501937080</v>
      </c>
      <c r="K74" s="96">
        <v>6987070</v>
      </c>
      <c r="L74" s="96">
        <v>6987070</v>
      </c>
      <c r="M74" s="96">
        <v>5887070</v>
      </c>
      <c r="N74" s="148">
        <f t="shared" si="16"/>
        <v>0.59667866046014539</v>
      </c>
      <c r="O74" s="98">
        <f t="shared" si="17"/>
        <v>8.3058927787149506E-3</v>
      </c>
    </row>
    <row r="75" spans="1:15" x14ac:dyDescent="0.25">
      <c r="A75" s="145" t="s">
        <v>117</v>
      </c>
      <c r="B75" s="146" t="s">
        <v>118</v>
      </c>
      <c r="C75" s="147">
        <v>2113630925</v>
      </c>
      <c r="D75" s="147">
        <v>0</v>
      </c>
      <c r="E75" s="96">
        <v>0</v>
      </c>
      <c r="F75" s="96">
        <v>2113630925</v>
      </c>
      <c r="G75" s="96">
        <v>0</v>
      </c>
      <c r="H75" s="96">
        <v>1638609934</v>
      </c>
      <c r="I75" s="96">
        <v>475020991</v>
      </c>
      <c r="J75" s="96">
        <v>549017039</v>
      </c>
      <c r="K75" s="96">
        <v>14920163</v>
      </c>
      <c r="L75" s="96">
        <v>14920163</v>
      </c>
      <c r="M75" s="96">
        <v>14920163</v>
      </c>
      <c r="N75" s="148">
        <f t="shared" si="16"/>
        <v>0.25975066531542162</v>
      </c>
      <c r="O75" s="98">
        <f t="shared" si="17"/>
        <v>7.0590200131557977E-3</v>
      </c>
    </row>
    <row r="76" spans="1:15" x14ac:dyDescent="0.25">
      <c r="A76" s="145" t="s">
        <v>119</v>
      </c>
      <c r="B76" s="146" t="s">
        <v>120</v>
      </c>
      <c r="C76" s="147">
        <v>550000000</v>
      </c>
      <c r="D76" s="147">
        <v>0</v>
      </c>
      <c r="E76" s="96">
        <v>0</v>
      </c>
      <c r="F76" s="96">
        <v>550000000</v>
      </c>
      <c r="G76" s="96">
        <v>0</v>
      </c>
      <c r="H76" s="96">
        <v>0</v>
      </c>
      <c r="I76" s="96">
        <v>550000000</v>
      </c>
      <c r="J76" s="96">
        <v>0</v>
      </c>
      <c r="K76" s="96">
        <v>0</v>
      </c>
      <c r="L76" s="96">
        <v>0</v>
      </c>
      <c r="M76" s="96">
        <v>0</v>
      </c>
      <c r="N76" s="148">
        <f t="shared" si="16"/>
        <v>0</v>
      </c>
      <c r="O76" s="98">
        <f t="shared" si="17"/>
        <v>0</v>
      </c>
    </row>
    <row r="77" spans="1:15" x14ac:dyDescent="0.25">
      <c r="A77" s="145" t="s">
        <v>121</v>
      </c>
      <c r="B77" s="146" t="s">
        <v>122</v>
      </c>
      <c r="C77" s="147">
        <v>3740440000</v>
      </c>
      <c r="D77" s="147">
        <v>0</v>
      </c>
      <c r="E77" s="96">
        <v>0</v>
      </c>
      <c r="F77" s="96">
        <v>3740440000</v>
      </c>
      <c r="G77" s="96">
        <v>0</v>
      </c>
      <c r="H77" s="96">
        <v>1037200000</v>
      </c>
      <c r="I77" s="96">
        <v>2703240000</v>
      </c>
      <c r="J77" s="96">
        <v>1029266667</v>
      </c>
      <c r="K77" s="96">
        <v>34653328</v>
      </c>
      <c r="L77" s="96">
        <v>34653328</v>
      </c>
      <c r="M77" s="96">
        <v>34653328</v>
      </c>
      <c r="N77" s="148">
        <f t="shared" si="16"/>
        <v>0.27517261792730269</v>
      </c>
      <c r="O77" s="98">
        <f t="shared" si="17"/>
        <v>9.2645057800686548E-3</v>
      </c>
    </row>
    <row r="78" spans="1:15" x14ac:dyDescent="0.25">
      <c r="A78" s="145" t="s">
        <v>123</v>
      </c>
      <c r="B78" s="146" t="s">
        <v>124</v>
      </c>
      <c r="C78" s="147">
        <v>1030770275</v>
      </c>
      <c r="D78" s="147">
        <v>0</v>
      </c>
      <c r="E78" s="96">
        <v>0</v>
      </c>
      <c r="F78" s="96">
        <v>1030770275</v>
      </c>
      <c r="G78" s="96">
        <v>0</v>
      </c>
      <c r="H78" s="96">
        <v>243000000</v>
      </c>
      <c r="I78" s="96">
        <v>787770275</v>
      </c>
      <c r="J78" s="96">
        <v>186433334</v>
      </c>
      <c r="K78" s="96">
        <v>6233326</v>
      </c>
      <c r="L78" s="96">
        <v>6233326</v>
      </c>
      <c r="M78" s="96">
        <v>6233326</v>
      </c>
      <c r="N78" s="148">
        <f t="shared" si="16"/>
        <v>0.18086797662068788</v>
      </c>
      <c r="O78" s="98">
        <f t="shared" si="17"/>
        <v>6.047250440938453E-3</v>
      </c>
    </row>
    <row r="79" spans="1:15" x14ac:dyDescent="0.25">
      <c r="A79" s="145" t="s">
        <v>125</v>
      </c>
      <c r="B79" s="146" t="s">
        <v>126</v>
      </c>
      <c r="C79" s="147">
        <v>515323489</v>
      </c>
      <c r="D79" s="147">
        <v>0</v>
      </c>
      <c r="E79" s="96">
        <v>0</v>
      </c>
      <c r="F79" s="96">
        <v>515323489</v>
      </c>
      <c r="G79" s="96">
        <v>0</v>
      </c>
      <c r="H79" s="96">
        <v>0</v>
      </c>
      <c r="I79" s="96">
        <v>515323489</v>
      </c>
      <c r="J79" s="96">
        <v>0</v>
      </c>
      <c r="K79" s="96">
        <v>0</v>
      </c>
      <c r="L79" s="96">
        <v>0</v>
      </c>
      <c r="M79" s="96">
        <v>0</v>
      </c>
      <c r="N79" s="148">
        <f t="shared" si="16"/>
        <v>0</v>
      </c>
      <c r="O79" s="98">
        <f t="shared" si="17"/>
        <v>0</v>
      </c>
    </row>
    <row r="80" spans="1:15" x14ac:dyDescent="0.25">
      <c r="A80" s="145" t="s">
        <v>127</v>
      </c>
      <c r="B80" s="146" t="s">
        <v>128</v>
      </c>
      <c r="C80" s="147">
        <v>2401001710</v>
      </c>
      <c r="D80" s="147">
        <v>0</v>
      </c>
      <c r="E80" s="96">
        <v>0</v>
      </c>
      <c r="F80" s="96">
        <v>2401001710</v>
      </c>
      <c r="G80" s="96">
        <v>0</v>
      </c>
      <c r="H80" s="96">
        <v>645512756.35000002</v>
      </c>
      <c r="I80" s="96">
        <v>1755488953.6500001</v>
      </c>
      <c r="J80" s="96">
        <v>411292756.35000002</v>
      </c>
      <c r="K80" s="96">
        <v>0</v>
      </c>
      <c r="L80" s="96">
        <v>0</v>
      </c>
      <c r="M80" s="96">
        <v>0</v>
      </c>
      <c r="N80" s="148">
        <f t="shared" si="16"/>
        <v>0.17130048455900518</v>
      </c>
      <c r="O80" s="98">
        <f t="shared" si="17"/>
        <v>0</v>
      </c>
    </row>
    <row r="81" spans="1:15" x14ac:dyDescent="0.25">
      <c r="A81" s="145" t="s">
        <v>129</v>
      </c>
      <c r="B81" s="146" t="s">
        <v>130</v>
      </c>
      <c r="C81" s="147">
        <v>1358500000</v>
      </c>
      <c r="D81" s="147">
        <v>0</v>
      </c>
      <c r="E81" s="96">
        <v>0</v>
      </c>
      <c r="F81" s="96">
        <v>1358500000</v>
      </c>
      <c r="G81" s="96">
        <v>0</v>
      </c>
      <c r="H81" s="96">
        <v>499280000</v>
      </c>
      <c r="I81" s="96">
        <v>859220000</v>
      </c>
      <c r="J81" s="96">
        <v>349500000</v>
      </c>
      <c r="K81" s="96">
        <v>4838333</v>
      </c>
      <c r="L81" s="96">
        <v>4838333</v>
      </c>
      <c r="M81" s="96">
        <v>4838333</v>
      </c>
      <c r="N81" s="148">
        <f t="shared" si="16"/>
        <v>0.25726904674273093</v>
      </c>
      <c r="O81" s="98">
        <f t="shared" si="17"/>
        <v>3.5615259477364742E-3</v>
      </c>
    </row>
    <row r="82" spans="1:15" x14ac:dyDescent="0.25">
      <c r="A82" s="145" t="s">
        <v>131</v>
      </c>
      <c r="B82" s="146" t="s">
        <v>132</v>
      </c>
      <c r="C82" s="147">
        <v>1276000000</v>
      </c>
      <c r="D82" s="147">
        <v>0</v>
      </c>
      <c r="E82" s="96">
        <v>0</v>
      </c>
      <c r="F82" s="96">
        <v>1276000000</v>
      </c>
      <c r="G82" s="96">
        <v>0</v>
      </c>
      <c r="H82" s="96">
        <v>339500000</v>
      </c>
      <c r="I82" s="96">
        <v>936500000</v>
      </c>
      <c r="J82" s="96">
        <v>339500000</v>
      </c>
      <c r="K82" s="96">
        <v>13656667</v>
      </c>
      <c r="L82" s="96">
        <v>13656667</v>
      </c>
      <c r="M82" s="96">
        <v>13656667</v>
      </c>
      <c r="N82" s="148">
        <f t="shared" si="16"/>
        <v>0.26606583072100315</v>
      </c>
      <c r="O82" s="98">
        <f t="shared" si="17"/>
        <v>1.0702717084639499E-2</v>
      </c>
    </row>
    <row r="83" spans="1:15" ht="11" thickBot="1" x14ac:dyDescent="0.3">
      <c r="A83" s="145" t="s">
        <v>133</v>
      </c>
      <c r="B83" s="146" t="s">
        <v>134</v>
      </c>
      <c r="C83" s="147">
        <v>1694176003</v>
      </c>
      <c r="D83" s="147">
        <v>0</v>
      </c>
      <c r="E83" s="96">
        <v>0</v>
      </c>
      <c r="F83" s="96">
        <v>1694176003</v>
      </c>
      <c r="G83" s="96">
        <v>0</v>
      </c>
      <c r="H83" s="96">
        <v>1008450000</v>
      </c>
      <c r="I83" s="96">
        <v>685726003</v>
      </c>
      <c r="J83" s="96">
        <v>726900000</v>
      </c>
      <c r="K83" s="96">
        <v>19576667</v>
      </c>
      <c r="L83" s="96">
        <v>19576667</v>
      </c>
      <c r="M83" s="96">
        <v>19576667</v>
      </c>
      <c r="N83" s="148">
        <f t="shared" si="16"/>
        <v>0.4290581372377047</v>
      </c>
      <c r="O83" s="98">
        <f t="shared" si="17"/>
        <v>1.1555273457618441E-2</v>
      </c>
    </row>
    <row r="84" spans="1:15" s="167" customFormat="1" ht="22" customHeight="1" thickTop="1" thickBot="1" x14ac:dyDescent="0.4">
      <c r="A84" s="195" t="s">
        <v>161</v>
      </c>
      <c r="B84" s="196" t="s">
        <v>0</v>
      </c>
      <c r="C84" s="34">
        <f>+C5+C72</f>
        <v>63023489000</v>
      </c>
      <c r="D84" s="34">
        <f t="shared" ref="D84:M84" si="18">+D5+D72</f>
        <v>46152377</v>
      </c>
      <c r="E84" s="34">
        <f t="shared" si="18"/>
        <v>46152377</v>
      </c>
      <c r="F84" s="34">
        <f t="shared" si="18"/>
        <v>63023489000</v>
      </c>
      <c r="G84" s="34">
        <f t="shared" si="18"/>
        <v>11551645000</v>
      </c>
      <c r="H84" s="34">
        <f t="shared" si="18"/>
        <v>38506960631.440002</v>
      </c>
      <c r="I84" s="34">
        <f t="shared" si="18"/>
        <v>12964883368.559999</v>
      </c>
      <c r="J84" s="34">
        <f t="shared" si="18"/>
        <v>18707671522.870003</v>
      </c>
      <c r="K84" s="34">
        <f t="shared" si="18"/>
        <v>3655476517.73</v>
      </c>
      <c r="L84" s="34">
        <f t="shared" si="18"/>
        <v>3655476517.73</v>
      </c>
      <c r="M84" s="34">
        <f t="shared" si="18"/>
        <v>3599590075.4300003</v>
      </c>
      <c r="N84" s="165">
        <f t="shared" si="16"/>
        <v>0.29683649413427432</v>
      </c>
      <c r="O84" s="166">
        <f t="shared" si="17"/>
        <v>5.8001811320379293E-2</v>
      </c>
    </row>
    <row r="85" spans="1:15" ht="11" thickTop="1" x14ac:dyDescent="0.25">
      <c r="A85" s="169" t="s">
        <v>169</v>
      </c>
    </row>
  </sheetData>
  <mergeCells count="10">
    <mergeCell ref="A63:B63"/>
    <mergeCell ref="A68:B68"/>
    <mergeCell ref="A72:B72"/>
    <mergeCell ref="A84:B84"/>
    <mergeCell ref="A1:M1"/>
    <mergeCell ref="A2:M2"/>
    <mergeCell ref="A3:M3"/>
    <mergeCell ref="A5:B5"/>
    <mergeCell ref="A6:B6"/>
    <mergeCell ref="A35:B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topLeftCell="B55" zoomScale="85" zoomScaleNormal="85" workbookViewId="0">
      <selection activeCell="H9" sqref="H9"/>
    </sheetView>
  </sheetViews>
  <sheetFormatPr baseColWidth="10" defaultRowHeight="10.5" x14ac:dyDescent="0.25"/>
  <cols>
    <col min="1" max="1" width="18.81640625" style="5" bestFit="1" customWidth="1"/>
    <col min="2" max="2" width="32.453125" style="5" customWidth="1"/>
    <col min="3" max="3" width="14.36328125" style="16" bestFit="1" customWidth="1"/>
    <col min="4" max="4" width="11.7265625" style="16" bestFit="1" customWidth="1"/>
    <col min="5" max="5" width="11.453125" style="16" bestFit="1" customWidth="1"/>
    <col min="6" max="6" width="14.36328125" style="16" bestFit="1" customWidth="1"/>
    <col min="7" max="7" width="13.54296875" style="16" bestFit="1" customWidth="1"/>
    <col min="8" max="8" width="14.36328125" style="16" bestFit="1" customWidth="1"/>
    <col min="9" max="13" width="13.54296875" style="16" bestFit="1" customWidth="1"/>
    <col min="14" max="14" width="6.7265625" style="72" bestFit="1" customWidth="1"/>
    <col min="15" max="15" width="6.54296875" style="72" bestFit="1" customWidth="1"/>
    <col min="16" max="16" width="6.453125" style="16" customWidth="1"/>
    <col min="17" max="16384" width="10.90625" style="5"/>
  </cols>
  <sheetData>
    <row r="1" spans="1:16" s="176" customFormat="1" ht="14.5" x14ac:dyDescent="0.35">
      <c r="A1" s="181" t="s">
        <v>137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75"/>
    </row>
    <row r="2" spans="1:16" s="176" customFormat="1" ht="14.5" x14ac:dyDescent="0.35">
      <c r="A2" s="181" t="s">
        <v>138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75"/>
    </row>
    <row r="3" spans="1:16" s="176" customFormat="1" ht="15" thickBot="1" x14ac:dyDescent="0.4">
      <c r="A3" s="183" t="s">
        <v>164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75"/>
    </row>
    <row r="4" spans="1:16" s="78" customFormat="1" ht="22" customHeight="1" thickTop="1" thickBot="1" x14ac:dyDescent="0.4">
      <c r="A4" s="73" t="s">
        <v>165</v>
      </c>
      <c r="B4" s="74" t="s">
        <v>1</v>
      </c>
      <c r="C4" s="74" t="s">
        <v>2</v>
      </c>
      <c r="D4" s="74" t="s">
        <v>3</v>
      </c>
      <c r="E4" s="74" t="s">
        <v>4</v>
      </c>
      <c r="F4" s="74" t="s">
        <v>5</v>
      </c>
      <c r="G4" s="74" t="s">
        <v>6</v>
      </c>
      <c r="H4" s="74" t="s">
        <v>7</v>
      </c>
      <c r="I4" s="74" t="s">
        <v>8</v>
      </c>
      <c r="J4" s="74" t="s">
        <v>9</v>
      </c>
      <c r="K4" s="74" t="s">
        <v>10</v>
      </c>
      <c r="L4" s="74" t="s">
        <v>11</v>
      </c>
      <c r="M4" s="74" t="s">
        <v>12</v>
      </c>
      <c r="N4" s="75" t="s">
        <v>135</v>
      </c>
      <c r="O4" s="76" t="s">
        <v>136</v>
      </c>
      <c r="P4" s="77"/>
    </row>
    <row r="5" spans="1:16" s="83" customFormat="1" ht="12.5" thickTop="1" x14ac:dyDescent="0.35">
      <c r="A5" s="197" t="s">
        <v>139</v>
      </c>
      <c r="B5" s="198"/>
      <c r="C5" s="79">
        <f>+C6+C35+C63+C68</f>
        <v>42023489000</v>
      </c>
      <c r="D5" s="79">
        <f t="shared" ref="D5:M5" si="0">+D6+D35+D63+D68</f>
        <v>46152377</v>
      </c>
      <c r="E5" s="79">
        <f t="shared" si="0"/>
        <v>46152377</v>
      </c>
      <c r="F5" s="79">
        <f t="shared" si="0"/>
        <v>31871641000</v>
      </c>
      <c r="G5" s="79">
        <f t="shared" si="0"/>
        <v>1551645000</v>
      </c>
      <c r="H5" s="79">
        <f t="shared" si="0"/>
        <v>28420038429.09</v>
      </c>
      <c r="I5" s="79">
        <f t="shared" si="0"/>
        <v>1899957570.9099998</v>
      </c>
      <c r="J5" s="79">
        <f t="shared" si="0"/>
        <v>12878102568.619999</v>
      </c>
      <c r="K5" s="79">
        <f t="shared" si="0"/>
        <v>5628376336.1999998</v>
      </c>
      <c r="L5" s="79">
        <f t="shared" si="0"/>
        <v>5498556335.1999998</v>
      </c>
      <c r="M5" s="79">
        <f t="shared" si="0"/>
        <v>5452535316.1999998</v>
      </c>
      <c r="N5" s="80">
        <f>+J5/F5</f>
        <v>0.40406148427123656</v>
      </c>
      <c r="O5" s="81">
        <f>+K5/F5</f>
        <v>0.1765951221714627</v>
      </c>
      <c r="P5" s="82"/>
    </row>
    <row r="6" spans="1:16" s="83" customFormat="1" ht="12" x14ac:dyDescent="0.35">
      <c r="A6" s="199" t="s">
        <v>140</v>
      </c>
      <c r="B6" s="200"/>
      <c r="C6" s="84">
        <f>+C7+C34</f>
        <v>19806287000</v>
      </c>
      <c r="D6" s="84">
        <f t="shared" ref="D6:M6" si="1">+D7+D34</f>
        <v>0</v>
      </c>
      <c r="E6" s="84">
        <f t="shared" si="1"/>
        <v>0</v>
      </c>
      <c r="F6" s="84">
        <f t="shared" si="1"/>
        <v>19806287000</v>
      </c>
      <c r="G6" s="84">
        <f t="shared" si="1"/>
        <v>1551645000</v>
      </c>
      <c r="H6" s="84">
        <f t="shared" si="1"/>
        <v>18254642000</v>
      </c>
      <c r="I6" s="84">
        <f t="shared" si="1"/>
        <v>0</v>
      </c>
      <c r="J6" s="84">
        <f t="shared" si="1"/>
        <v>3800603490</v>
      </c>
      <c r="K6" s="84">
        <f t="shared" si="1"/>
        <v>3800603490</v>
      </c>
      <c r="L6" s="84">
        <f t="shared" si="1"/>
        <v>3800603490</v>
      </c>
      <c r="M6" s="84">
        <f t="shared" si="1"/>
        <v>3800603490</v>
      </c>
      <c r="N6" s="85">
        <f t="shared" ref="N6:N72" si="2">+J6/F6</f>
        <v>0.19188874169095904</v>
      </c>
      <c r="O6" s="86">
        <f t="shared" ref="O6:O72" si="3">+K6/F6</f>
        <v>0.19188874169095904</v>
      </c>
      <c r="P6" s="82"/>
    </row>
    <row r="7" spans="1:16" s="93" customFormat="1" ht="12" x14ac:dyDescent="0.35">
      <c r="A7" s="87" t="s">
        <v>141</v>
      </c>
      <c r="B7" s="88" t="s">
        <v>142</v>
      </c>
      <c r="C7" s="89">
        <f>+C8+C18+C28</f>
        <v>18254642000</v>
      </c>
      <c r="D7" s="89">
        <f t="shared" ref="D7:M7" si="4">+D8+D18+D28</f>
        <v>0</v>
      </c>
      <c r="E7" s="89">
        <f t="shared" si="4"/>
        <v>0</v>
      </c>
      <c r="F7" s="89">
        <f t="shared" si="4"/>
        <v>18254642000</v>
      </c>
      <c r="G7" s="89">
        <f t="shared" si="4"/>
        <v>0</v>
      </c>
      <c r="H7" s="89">
        <f t="shared" si="4"/>
        <v>18254642000</v>
      </c>
      <c r="I7" s="89">
        <f t="shared" si="4"/>
        <v>0</v>
      </c>
      <c r="J7" s="89">
        <f t="shared" si="4"/>
        <v>3800603490</v>
      </c>
      <c r="K7" s="89">
        <f t="shared" si="4"/>
        <v>3800603490</v>
      </c>
      <c r="L7" s="89">
        <f t="shared" si="4"/>
        <v>3800603490</v>
      </c>
      <c r="M7" s="89">
        <f t="shared" si="4"/>
        <v>3800603490</v>
      </c>
      <c r="N7" s="90">
        <f t="shared" si="2"/>
        <v>0.20819928925475503</v>
      </c>
      <c r="O7" s="91">
        <f t="shared" si="3"/>
        <v>0.20819928925475503</v>
      </c>
      <c r="P7" s="92"/>
    </row>
    <row r="8" spans="1:16" s="93" customFormat="1" ht="12" x14ac:dyDescent="0.35">
      <c r="A8" s="87" t="s">
        <v>143</v>
      </c>
      <c r="B8" s="88" t="s">
        <v>144</v>
      </c>
      <c r="C8" s="89">
        <f>+C9</f>
        <v>13164350000</v>
      </c>
      <c r="D8" s="89">
        <f t="shared" ref="D8:M8" si="5">+D9</f>
        <v>0</v>
      </c>
      <c r="E8" s="89">
        <f t="shared" si="5"/>
        <v>0</v>
      </c>
      <c r="F8" s="89">
        <f t="shared" si="5"/>
        <v>13164350000</v>
      </c>
      <c r="G8" s="89">
        <f t="shared" si="5"/>
        <v>0</v>
      </c>
      <c r="H8" s="89">
        <f t="shared" si="5"/>
        <v>13164350000</v>
      </c>
      <c r="I8" s="89">
        <f t="shared" si="5"/>
        <v>0</v>
      </c>
      <c r="J8" s="89">
        <f t="shared" si="5"/>
        <v>2546618987</v>
      </c>
      <c r="K8" s="89">
        <f t="shared" si="5"/>
        <v>2546618987</v>
      </c>
      <c r="L8" s="89">
        <f t="shared" si="5"/>
        <v>2546618987</v>
      </c>
      <c r="M8" s="89">
        <f t="shared" si="5"/>
        <v>2546618987</v>
      </c>
      <c r="N8" s="90">
        <f t="shared" si="2"/>
        <v>0.19344813735581323</v>
      </c>
      <c r="O8" s="91">
        <f t="shared" si="3"/>
        <v>0.19344813735581323</v>
      </c>
      <c r="P8" s="92"/>
    </row>
    <row r="9" spans="1:16" s="93" customFormat="1" ht="12" x14ac:dyDescent="0.35">
      <c r="A9" s="87" t="s">
        <v>145</v>
      </c>
      <c r="B9" s="88" t="s">
        <v>146</v>
      </c>
      <c r="C9" s="89">
        <f>SUM(C10:C17)</f>
        <v>13164350000</v>
      </c>
      <c r="D9" s="89">
        <f t="shared" ref="D9:M9" si="6">SUM(D10:D17)</f>
        <v>0</v>
      </c>
      <c r="E9" s="89">
        <f t="shared" si="6"/>
        <v>0</v>
      </c>
      <c r="F9" s="89">
        <f t="shared" si="6"/>
        <v>13164350000</v>
      </c>
      <c r="G9" s="89">
        <f t="shared" si="6"/>
        <v>0</v>
      </c>
      <c r="H9" s="89">
        <f t="shared" si="6"/>
        <v>13164350000</v>
      </c>
      <c r="I9" s="89">
        <f t="shared" si="6"/>
        <v>0</v>
      </c>
      <c r="J9" s="89">
        <f t="shared" si="6"/>
        <v>2546618987</v>
      </c>
      <c r="K9" s="89">
        <f t="shared" si="6"/>
        <v>2546618987</v>
      </c>
      <c r="L9" s="89">
        <f t="shared" si="6"/>
        <v>2546618987</v>
      </c>
      <c r="M9" s="89">
        <f t="shared" si="6"/>
        <v>2546618987</v>
      </c>
      <c r="N9" s="90">
        <f t="shared" si="2"/>
        <v>0.19344813735581323</v>
      </c>
      <c r="O9" s="91">
        <f t="shared" si="3"/>
        <v>0.19344813735581323</v>
      </c>
      <c r="P9" s="92"/>
    </row>
    <row r="10" spans="1:16" x14ac:dyDescent="0.25">
      <c r="A10" s="94" t="s">
        <v>13</v>
      </c>
      <c r="B10" s="95" t="s">
        <v>14</v>
      </c>
      <c r="C10" s="96">
        <v>9307850000</v>
      </c>
      <c r="D10" s="96">
        <v>0</v>
      </c>
      <c r="E10" s="96">
        <v>0</v>
      </c>
      <c r="F10" s="96">
        <v>9307850000</v>
      </c>
      <c r="G10" s="96">
        <v>0</v>
      </c>
      <c r="H10" s="96">
        <v>9307850000</v>
      </c>
      <c r="I10" s="96">
        <v>0</v>
      </c>
      <c r="J10" s="96">
        <v>2153178524</v>
      </c>
      <c r="K10" s="96">
        <v>2153178524</v>
      </c>
      <c r="L10" s="96">
        <v>2153178524</v>
      </c>
      <c r="M10" s="96">
        <v>2153178524</v>
      </c>
      <c r="N10" s="97">
        <f t="shared" si="2"/>
        <v>0.23132931063564627</v>
      </c>
      <c r="O10" s="98">
        <f t="shared" si="3"/>
        <v>0.23132931063564627</v>
      </c>
    </row>
    <row r="11" spans="1:16" x14ac:dyDescent="0.25">
      <c r="A11" s="94" t="s">
        <v>15</v>
      </c>
      <c r="B11" s="95" t="s">
        <v>16</v>
      </c>
      <c r="C11" s="96">
        <v>550000000</v>
      </c>
      <c r="D11" s="96">
        <v>0</v>
      </c>
      <c r="E11" s="96">
        <v>0</v>
      </c>
      <c r="F11" s="96">
        <v>550000000</v>
      </c>
      <c r="G11" s="96">
        <v>0</v>
      </c>
      <c r="H11" s="96">
        <v>550000000</v>
      </c>
      <c r="I11" s="96">
        <v>0</v>
      </c>
      <c r="J11" s="96">
        <v>189105031</v>
      </c>
      <c r="K11" s="96">
        <v>189105031</v>
      </c>
      <c r="L11" s="96">
        <v>189105031</v>
      </c>
      <c r="M11" s="96">
        <v>189105031</v>
      </c>
      <c r="N11" s="97">
        <f t="shared" si="2"/>
        <v>0.34382732909090907</v>
      </c>
      <c r="O11" s="98">
        <f t="shared" si="3"/>
        <v>0.34382732909090907</v>
      </c>
    </row>
    <row r="12" spans="1:16" x14ac:dyDescent="0.25">
      <c r="A12" s="94" t="s">
        <v>17</v>
      </c>
      <c r="B12" s="95" t="s">
        <v>18</v>
      </c>
      <c r="C12" s="96">
        <v>16500000</v>
      </c>
      <c r="D12" s="96">
        <v>0</v>
      </c>
      <c r="E12" s="96">
        <v>0</v>
      </c>
      <c r="F12" s="96">
        <v>16500000</v>
      </c>
      <c r="G12" s="96">
        <v>0</v>
      </c>
      <c r="H12" s="96">
        <v>16500000</v>
      </c>
      <c r="I12" s="96">
        <v>0</v>
      </c>
      <c r="J12" s="96">
        <v>3695651</v>
      </c>
      <c r="K12" s="96">
        <v>3695651</v>
      </c>
      <c r="L12" s="96">
        <v>3695651</v>
      </c>
      <c r="M12" s="96">
        <v>3695651</v>
      </c>
      <c r="N12" s="97">
        <f t="shared" si="2"/>
        <v>0.22397884848484848</v>
      </c>
      <c r="O12" s="98">
        <f t="shared" si="3"/>
        <v>0.22397884848484848</v>
      </c>
    </row>
    <row r="13" spans="1:16" x14ac:dyDescent="0.25">
      <c r="A13" s="94" t="s">
        <v>19</v>
      </c>
      <c r="B13" s="95" t="s">
        <v>20</v>
      </c>
      <c r="C13" s="96">
        <v>900000000</v>
      </c>
      <c r="D13" s="96">
        <v>0</v>
      </c>
      <c r="E13" s="96">
        <v>0</v>
      </c>
      <c r="F13" s="96">
        <v>900000000</v>
      </c>
      <c r="G13" s="96">
        <v>0</v>
      </c>
      <c r="H13" s="96">
        <v>900000000</v>
      </c>
      <c r="I13" s="96">
        <v>0</v>
      </c>
      <c r="J13" s="96">
        <v>8763746</v>
      </c>
      <c r="K13" s="96">
        <v>8763746</v>
      </c>
      <c r="L13" s="96">
        <v>8763746</v>
      </c>
      <c r="M13" s="96">
        <v>8763746</v>
      </c>
      <c r="N13" s="97">
        <f t="shared" si="2"/>
        <v>9.7374955555555552E-3</v>
      </c>
      <c r="O13" s="98">
        <f t="shared" si="3"/>
        <v>9.7374955555555552E-3</v>
      </c>
    </row>
    <row r="14" spans="1:16" x14ac:dyDescent="0.25">
      <c r="A14" s="94" t="s">
        <v>21</v>
      </c>
      <c r="B14" s="95" t="s">
        <v>22</v>
      </c>
      <c r="C14" s="96">
        <v>450000000</v>
      </c>
      <c r="D14" s="96">
        <v>0</v>
      </c>
      <c r="E14" s="96">
        <v>0</v>
      </c>
      <c r="F14" s="96">
        <v>450000000</v>
      </c>
      <c r="G14" s="96">
        <v>0</v>
      </c>
      <c r="H14" s="96">
        <v>450000000</v>
      </c>
      <c r="I14" s="96">
        <v>0</v>
      </c>
      <c r="J14" s="96">
        <v>98560916</v>
      </c>
      <c r="K14" s="96">
        <v>98560916</v>
      </c>
      <c r="L14" s="96">
        <v>98560916</v>
      </c>
      <c r="M14" s="96">
        <v>98560916</v>
      </c>
      <c r="N14" s="97">
        <f t="shared" si="2"/>
        <v>0.21902425777777779</v>
      </c>
      <c r="O14" s="98">
        <f t="shared" si="3"/>
        <v>0.21902425777777779</v>
      </c>
    </row>
    <row r="15" spans="1:16" x14ac:dyDescent="0.25">
      <c r="A15" s="94" t="s">
        <v>23</v>
      </c>
      <c r="B15" s="95" t="s">
        <v>24</v>
      </c>
      <c r="C15" s="96">
        <v>90000000</v>
      </c>
      <c r="D15" s="96">
        <v>0</v>
      </c>
      <c r="E15" s="96">
        <v>0</v>
      </c>
      <c r="F15" s="96">
        <v>90000000</v>
      </c>
      <c r="G15" s="96">
        <v>0</v>
      </c>
      <c r="H15" s="96">
        <v>90000000</v>
      </c>
      <c r="I15" s="96">
        <v>0</v>
      </c>
      <c r="J15" s="96">
        <v>9527034</v>
      </c>
      <c r="K15" s="96">
        <v>9527034</v>
      </c>
      <c r="L15" s="96">
        <v>9527034</v>
      </c>
      <c r="M15" s="96">
        <v>9527034</v>
      </c>
      <c r="N15" s="97">
        <f t="shared" si="2"/>
        <v>0.10585593333333333</v>
      </c>
      <c r="O15" s="98">
        <f t="shared" si="3"/>
        <v>0.10585593333333333</v>
      </c>
    </row>
    <row r="16" spans="1:16" x14ac:dyDescent="0.25">
      <c r="A16" s="94" t="s">
        <v>25</v>
      </c>
      <c r="B16" s="95" t="s">
        <v>26</v>
      </c>
      <c r="C16" s="96">
        <v>1250000000</v>
      </c>
      <c r="D16" s="96">
        <v>0</v>
      </c>
      <c r="E16" s="96">
        <v>0</v>
      </c>
      <c r="F16" s="96">
        <v>1250000000</v>
      </c>
      <c r="G16" s="96">
        <v>0</v>
      </c>
      <c r="H16" s="96">
        <v>1250000000</v>
      </c>
      <c r="I16" s="96">
        <v>0</v>
      </c>
      <c r="J16" s="96">
        <v>1526278</v>
      </c>
      <c r="K16" s="96">
        <v>1526278</v>
      </c>
      <c r="L16" s="96">
        <v>1526278</v>
      </c>
      <c r="M16" s="96">
        <v>1526278</v>
      </c>
      <c r="N16" s="97">
        <f t="shared" si="2"/>
        <v>1.2210223999999999E-3</v>
      </c>
      <c r="O16" s="98">
        <f t="shared" si="3"/>
        <v>1.2210223999999999E-3</v>
      </c>
    </row>
    <row r="17" spans="1:16" x14ac:dyDescent="0.25">
      <c r="A17" s="94" t="s">
        <v>27</v>
      </c>
      <c r="B17" s="95" t="s">
        <v>28</v>
      </c>
      <c r="C17" s="96">
        <v>600000000</v>
      </c>
      <c r="D17" s="96">
        <v>0</v>
      </c>
      <c r="E17" s="96">
        <v>0</v>
      </c>
      <c r="F17" s="96">
        <v>600000000</v>
      </c>
      <c r="G17" s="96">
        <v>0</v>
      </c>
      <c r="H17" s="96">
        <v>600000000</v>
      </c>
      <c r="I17" s="96">
        <v>0</v>
      </c>
      <c r="J17" s="96">
        <v>82261807</v>
      </c>
      <c r="K17" s="96">
        <v>82261807</v>
      </c>
      <c r="L17" s="96">
        <v>82261807</v>
      </c>
      <c r="M17" s="96">
        <v>82261807</v>
      </c>
      <c r="N17" s="97">
        <f t="shared" si="2"/>
        <v>0.13710301166666666</v>
      </c>
      <c r="O17" s="98">
        <f t="shared" si="3"/>
        <v>0.13710301166666666</v>
      </c>
    </row>
    <row r="18" spans="1:16" s="26" customFormat="1" ht="12.5" customHeight="1" x14ac:dyDescent="0.3">
      <c r="A18" s="99" t="s">
        <v>147</v>
      </c>
      <c r="B18" s="100" t="s">
        <v>148</v>
      </c>
      <c r="C18" s="101">
        <f>SUM(C19:C27)</f>
        <v>4647924000</v>
      </c>
      <c r="D18" s="101">
        <f t="shared" ref="D18:M18" si="7">SUM(D19:D27)</f>
        <v>0</v>
      </c>
      <c r="E18" s="101">
        <f t="shared" si="7"/>
        <v>0</v>
      </c>
      <c r="F18" s="101">
        <f t="shared" si="7"/>
        <v>4647924000</v>
      </c>
      <c r="G18" s="101">
        <f t="shared" si="7"/>
        <v>0</v>
      </c>
      <c r="H18" s="101">
        <f t="shared" si="7"/>
        <v>4647924000</v>
      </c>
      <c r="I18" s="101">
        <f t="shared" si="7"/>
        <v>0</v>
      </c>
      <c r="J18" s="101">
        <f t="shared" si="7"/>
        <v>1026453293</v>
      </c>
      <c r="K18" s="101">
        <f t="shared" si="7"/>
        <v>1026453293</v>
      </c>
      <c r="L18" s="101">
        <f t="shared" si="7"/>
        <v>1026453293</v>
      </c>
      <c r="M18" s="101">
        <f t="shared" si="7"/>
        <v>1026453293</v>
      </c>
      <c r="N18" s="102">
        <f t="shared" si="2"/>
        <v>0.22084123858307494</v>
      </c>
      <c r="O18" s="103">
        <f t="shared" si="3"/>
        <v>0.22084123858307494</v>
      </c>
      <c r="P18" s="104"/>
    </row>
    <row r="19" spans="1:16" x14ac:dyDescent="0.25">
      <c r="A19" s="94" t="s">
        <v>29</v>
      </c>
      <c r="B19" s="95" t="s">
        <v>30</v>
      </c>
      <c r="C19" s="96">
        <v>1520000000</v>
      </c>
      <c r="D19" s="96">
        <v>0</v>
      </c>
      <c r="E19" s="96">
        <v>0</v>
      </c>
      <c r="F19" s="96">
        <v>1520000000</v>
      </c>
      <c r="G19" s="96">
        <v>0</v>
      </c>
      <c r="H19" s="96">
        <v>1520000000</v>
      </c>
      <c r="I19" s="96">
        <v>0</v>
      </c>
      <c r="J19" s="96">
        <v>321878199</v>
      </c>
      <c r="K19" s="96">
        <v>321878199</v>
      </c>
      <c r="L19" s="96">
        <v>321878199</v>
      </c>
      <c r="M19" s="96">
        <v>321878199</v>
      </c>
      <c r="N19" s="97">
        <f t="shared" si="2"/>
        <v>0.2117619730263158</v>
      </c>
      <c r="O19" s="98">
        <f t="shared" si="3"/>
        <v>0.2117619730263158</v>
      </c>
    </row>
    <row r="20" spans="1:16" x14ac:dyDescent="0.25">
      <c r="A20" s="94" t="s">
        <v>31</v>
      </c>
      <c r="B20" s="95" t="s">
        <v>32</v>
      </c>
      <c r="C20" s="96">
        <v>997924000</v>
      </c>
      <c r="D20" s="96">
        <v>0</v>
      </c>
      <c r="E20" s="96">
        <v>0</v>
      </c>
      <c r="F20" s="96">
        <v>997924000</v>
      </c>
      <c r="G20" s="96">
        <v>0</v>
      </c>
      <c r="H20" s="96">
        <v>997924000</v>
      </c>
      <c r="I20" s="96">
        <v>0</v>
      </c>
      <c r="J20" s="96">
        <v>230669500</v>
      </c>
      <c r="K20" s="96">
        <v>230669500</v>
      </c>
      <c r="L20" s="96">
        <v>230669500</v>
      </c>
      <c r="M20" s="96">
        <v>230669500</v>
      </c>
      <c r="N20" s="97">
        <f t="shared" si="2"/>
        <v>0.23114936608399037</v>
      </c>
      <c r="O20" s="98">
        <f t="shared" si="3"/>
        <v>0.23114936608399037</v>
      </c>
    </row>
    <row r="21" spans="1:16" x14ac:dyDescent="0.25">
      <c r="A21" s="94" t="s">
        <v>33</v>
      </c>
      <c r="B21" s="95" t="s">
        <v>34</v>
      </c>
      <c r="C21" s="96">
        <v>1000000000</v>
      </c>
      <c r="D21" s="96">
        <v>0</v>
      </c>
      <c r="E21" s="96">
        <v>0</v>
      </c>
      <c r="F21" s="96">
        <v>1000000000</v>
      </c>
      <c r="G21" s="96">
        <v>0</v>
      </c>
      <c r="H21" s="96">
        <v>1000000000</v>
      </c>
      <c r="I21" s="96">
        <v>0</v>
      </c>
      <c r="J21" s="96">
        <v>232005594</v>
      </c>
      <c r="K21" s="96">
        <v>232005594</v>
      </c>
      <c r="L21" s="96">
        <v>232005594</v>
      </c>
      <c r="M21" s="96">
        <v>232005594</v>
      </c>
      <c r="N21" s="97">
        <f t="shared" si="2"/>
        <v>0.23200559400000001</v>
      </c>
      <c r="O21" s="98">
        <f t="shared" si="3"/>
        <v>0.23200559400000001</v>
      </c>
    </row>
    <row r="22" spans="1:16" x14ac:dyDescent="0.25">
      <c r="A22" s="94" t="s">
        <v>35</v>
      </c>
      <c r="B22" s="95" t="s">
        <v>36</v>
      </c>
      <c r="C22" s="96">
        <v>450000000</v>
      </c>
      <c r="D22" s="96">
        <v>0</v>
      </c>
      <c r="E22" s="96">
        <v>0</v>
      </c>
      <c r="F22" s="96">
        <v>450000000</v>
      </c>
      <c r="G22" s="96">
        <v>0</v>
      </c>
      <c r="H22" s="96">
        <v>450000000</v>
      </c>
      <c r="I22" s="96">
        <v>0</v>
      </c>
      <c r="J22" s="96">
        <v>100916600</v>
      </c>
      <c r="K22" s="96">
        <v>100916600</v>
      </c>
      <c r="L22" s="96">
        <v>100916600</v>
      </c>
      <c r="M22" s="96">
        <v>100916600</v>
      </c>
      <c r="N22" s="97">
        <f t="shared" si="2"/>
        <v>0.2242591111111111</v>
      </c>
      <c r="O22" s="98">
        <f t="shared" si="3"/>
        <v>0.2242591111111111</v>
      </c>
    </row>
    <row r="23" spans="1:16" x14ac:dyDescent="0.25">
      <c r="A23" s="94" t="s">
        <v>37</v>
      </c>
      <c r="B23" s="95" t="s">
        <v>38</v>
      </c>
      <c r="C23" s="96">
        <v>70000000</v>
      </c>
      <c r="D23" s="96">
        <v>0</v>
      </c>
      <c r="E23" s="96">
        <v>0</v>
      </c>
      <c r="F23" s="96">
        <v>70000000</v>
      </c>
      <c r="G23" s="96">
        <v>0</v>
      </c>
      <c r="H23" s="96">
        <v>70000000</v>
      </c>
      <c r="I23" s="96">
        <v>0</v>
      </c>
      <c r="J23" s="96">
        <v>14777800</v>
      </c>
      <c r="K23" s="96">
        <v>14777800</v>
      </c>
      <c r="L23" s="96">
        <v>14777800</v>
      </c>
      <c r="M23" s="96">
        <v>14777800</v>
      </c>
      <c r="N23" s="97">
        <f t="shared" si="2"/>
        <v>0.21111142857142856</v>
      </c>
      <c r="O23" s="98">
        <f t="shared" si="3"/>
        <v>0.21111142857142856</v>
      </c>
    </row>
    <row r="24" spans="1:16" x14ac:dyDescent="0.25">
      <c r="A24" s="94" t="s">
        <v>39</v>
      </c>
      <c r="B24" s="95" t="s">
        <v>40</v>
      </c>
      <c r="C24" s="96">
        <v>350000000</v>
      </c>
      <c r="D24" s="96">
        <v>0</v>
      </c>
      <c r="E24" s="96">
        <v>0</v>
      </c>
      <c r="F24" s="96">
        <v>350000000</v>
      </c>
      <c r="G24" s="96">
        <v>0</v>
      </c>
      <c r="H24" s="96">
        <v>350000000</v>
      </c>
      <c r="I24" s="96">
        <v>0</v>
      </c>
      <c r="J24" s="96">
        <v>75689600</v>
      </c>
      <c r="K24" s="96">
        <v>75689600</v>
      </c>
      <c r="L24" s="96">
        <v>75689600</v>
      </c>
      <c r="M24" s="96">
        <v>75689600</v>
      </c>
      <c r="N24" s="97">
        <f t="shared" si="2"/>
        <v>0.216256</v>
      </c>
      <c r="O24" s="98">
        <f t="shared" si="3"/>
        <v>0.216256</v>
      </c>
    </row>
    <row r="25" spans="1:16" x14ac:dyDescent="0.25">
      <c r="A25" s="94" t="s">
        <v>41</v>
      </c>
      <c r="B25" s="95" t="s">
        <v>42</v>
      </c>
      <c r="C25" s="96">
        <v>70000000</v>
      </c>
      <c r="D25" s="96">
        <v>0</v>
      </c>
      <c r="E25" s="96">
        <v>0</v>
      </c>
      <c r="F25" s="96">
        <v>70000000</v>
      </c>
      <c r="G25" s="96">
        <v>0</v>
      </c>
      <c r="H25" s="96">
        <v>70000000</v>
      </c>
      <c r="I25" s="96">
        <v>0</v>
      </c>
      <c r="J25" s="96">
        <v>12635100</v>
      </c>
      <c r="K25" s="96">
        <v>12635100</v>
      </c>
      <c r="L25" s="96">
        <v>12635100</v>
      </c>
      <c r="M25" s="96">
        <v>12635100</v>
      </c>
      <c r="N25" s="97">
        <f t="shared" si="2"/>
        <v>0.18050142857142856</v>
      </c>
      <c r="O25" s="98">
        <f t="shared" si="3"/>
        <v>0.18050142857142856</v>
      </c>
    </row>
    <row r="26" spans="1:16" x14ac:dyDescent="0.25">
      <c r="A26" s="94" t="s">
        <v>43</v>
      </c>
      <c r="B26" s="95" t="s">
        <v>44</v>
      </c>
      <c r="C26" s="96">
        <v>70000000</v>
      </c>
      <c r="D26" s="96">
        <v>0</v>
      </c>
      <c r="E26" s="96">
        <v>0</v>
      </c>
      <c r="F26" s="96">
        <v>70000000</v>
      </c>
      <c r="G26" s="96">
        <v>0</v>
      </c>
      <c r="H26" s="96">
        <v>70000000</v>
      </c>
      <c r="I26" s="96">
        <v>0</v>
      </c>
      <c r="J26" s="96">
        <v>12635100</v>
      </c>
      <c r="K26" s="96">
        <v>12635100</v>
      </c>
      <c r="L26" s="96">
        <v>12635100</v>
      </c>
      <c r="M26" s="96">
        <v>12635100</v>
      </c>
      <c r="N26" s="97">
        <f t="shared" si="2"/>
        <v>0.18050142857142856</v>
      </c>
      <c r="O26" s="98">
        <f t="shared" si="3"/>
        <v>0.18050142857142856</v>
      </c>
    </row>
    <row r="27" spans="1:16" x14ac:dyDescent="0.25">
      <c r="A27" s="94" t="s">
        <v>45</v>
      </c>
      <c r="B27" s="95" t="s">
        <v>46</v>
      </c>
      <c r="C27" s="96">
        <v>120000000</v>
      </c>
      <c r="D27" s="96">
        <v>0</v>
      </c>
      <c r="E27" s="96">
        <v>0</v>
      </c>
      <c r="F27" s="96">
        <v>120000000</v>
      </c>
      <c r="G27" s="96">
        <v>0</v>
      </c>
      <c r="H27" s="96">
        <v>120000000</v>
      </c>
      <c r="I27" s="96">
        <v>0</v>
      </c>
      <c r="J27" s="96">
        <v>25245800</v>
      </c>
      <c r="K27" s="96">
        <v>25245800</v>
      </c>
      <c r="L27" s="96">
        <v>25245800</v>
      </c>
      <c r="M27" s="96">
        <v>25245800</v>
      </c>
      <c r="N27" s="97">
        <f t="shared" si="2"/>
        <v>0.21038166666666666</v>
      </c>
      <c r="O27" s="98">
        <f t="shared" si="3"/>
        <v>0.21038166666666666</v>
      </c>
    </row>
    <row r="28" spans="1:16" s="26" customFormat="1" ht="24" x14ac:dyDescent="0.3">
      <c r="A28" s="99" t="s">
        <v>149</v>
      </c>
      <c r="B28" s="100" t="s">
        <v>150</v>
      </c>
      <c r="C28" s="101">
        <f>SUM(C29:C33)</f>
        <v>442368000</v>
      </c>
      <c r="D28" s="101">
        <f t="shared" ref="D28:M28" si="8">SUM(D29:D33)</f>
        <v>0</v>
      </c>
      <c r="E28" s="101">
        <f t="shared" si="8"/>
        <v>0</v>
      </c>
      <c r="F28" s="101">
        <f t="shared" si="8"/>
        <v>442368000</v>
      </c>
      <c r="G28" s="101">
        <f t="shared" si="8"/>
        <v>0</v>
      </c>
      <c r="H28" s="101">
        <f t="shared" si="8"/>
        <v>442368000</v>
      </c>
      <c r="I28" s="101">
        <f t="shared" si="8"/>
        <v>0</v>
      </c>
      <c r="J28" s="101">
        <f t="shared" si="8"/>
        <v>227531210</v>
      </c>
      <c r="K28" s="101">
        <f t="shared" si="8"/>
        <v>227531210</v>
      </c>
      <c r="L28" s="101">
        <f t="shared" si="8"/>
        <v>227531210</v>
      </c>
      <c r="M28" s="101">
        <f t="shared" si="8"/>
        <v>227531210</v>
      </c>
      <c r="N28" s="102">
        <f t="shared" si="2"/>
        <v>0.51434825755931712</v>
      </c>
      <c r="O28" s="103">
        <f t="shared" si="3"/>
        <v>0.51434825755931712</v>
      </c>
      <c r="P28" s="104"/>
    </row>
    <row r="29" spans="1:16" x14ac:dyDescent="0.25">
      <c r="A29" s="94" t="s">
        <v>47</v>
      </c>
      <c r="B29" s="95" t="s">
        <v>48</v>
      </c>
      <c r="C29" s="96">
        <v>142368000</v>
      </c>
      <c r="D29" s="96">
        <v>0</v>
      </c>
      <c r="E29" s="96">
        <v>0</v>
      </c>
      <c r="F29" s="96">
        <v>142368000</v>
      </c>
      <c r="G29" s="96">
        <v>0</v>
      </c>
      <c r="H29" s="96">
        <v>142368000</v>
      </c>
      <c r="I29" s="96">
        <v>0</v>
      </c>
      <c r="J29" s="96">
        <v>73704418</v>
      </c>
      <c r="K29" s="96">
        <v>73704418</v>
      </c>
      <c r="L29" s="96">
        <v>73704418</v>
      </c>
      <c r="M29" s="96">
        <v>73704418</v>
      </c>
      <c r="N29" s="97">
        <f t="shared" si="2"/>
        <v>0.51770354293099574</v>
      </c>
      <c r="O29" s="98">
        <f t="shared" si="3"/>
        <v>0.51770354293099574</v>
      </c>
    </row>
    <row r="30" spans="1:16" x14ac:dyDescent="0.25">
      <c r="A30" s="94" t="s">
        <v>49</v>
      </c>
      <c r="B30" s="95" t="s">
        <v>50</v>
      </c>
      <c r="C30" s="96">
        <v>50000000</v>
      </c>
      <c r="D30" s="96">
        <v>0</v>
      </c>
      <c r="E30" s="96">
        <v>0</v>
      </c>
      <c r="F30" s="96">
        <v>50000000</v>
      </c>
      <c r="G30" s="96">
        <v>0</v>
      </c>
      <c r="H30" s="96">
        <v>50000000</v>
      </c>
      <c r="I30" s="96">
        <v>0</v>
      </c>
      <c r="J30" s="96">
        <v>46820655</v>
      </c>
      <c r="K30" s="96">
        <v>46820655</v>
      </c>
      <c r="L30" s="96">
        <v>46820655</v>
      </c>
      <c r="M30" s="96">
        <v>46820655</v>
      </c>
      <c r="N30" s="97">
        <f t="shared" si="2"/>
        <v>0.9364131</v>
      </c>
      <c r="O30" s="98">
        <f t="shared" si="3"/>
        <v>0.9364131</v>
      </c>
    </row>
    <row r="31" spans="1:16" x14ac:dyDescent="0.25">
      <c r="A31" s="94" t="s">
        <v>51</v>
      </c>
      <c r="B31" s="95" t="s">
        <v>52</v>
      </c>
      <c r="C31" s="96">
        <v>40000000</v>
      </c>
      <c r="D31" s="96">
        <v>0</v>
      </c>
      <c r="E31" s="96">
        <v>0</v>
      </c>
      <c r="F31" s="96">
        <v>40000000</v>
      </c>
      <c r="G31" s="96">
        <v>0</v>
      </c>
      <c r="H31" s="96">
        <v>40000000</v>
      </c>
      <c r="I31" s="96">
        <v>0</v>
      </c>
      <c r="J31" s="96">
        <v>10143920</v>
      </c>
      <c r="K31" s="96">
        <v>10143920</v>
      </c>
      <c r="L31" s="96">
        <v>10143920</v>
      </c>
      <c r="M31" s="96">
        <v>10143920</v>
      </c>
      <c r="N31" s="97">
        <f t="shared" si="2"/>
        <v>0.25359799999999999</v>
      </c>
      <c r="O31" s="98">
        <f t="shared" si="3"/>
        <v>0.25359799999999999</v>
      </c>
    </row>
    <row r="32" spans="1:16" x14ac:dyDescent="0.25">
      <c r="A32" s="94" t="s">
        <v>53</v>
      </c>
      <c r="B32" s="95" t="s">
        <v>54</v>
      </c>
      <c r="C32" s="96">
        <v>150000000</v>
      </c>
      <c r="D32" s="96">
        <v>0</v>
      </c>
      <c r="E32" s="96">
        <v>0</v>
      </c>
      <c r="F32" s="96">
        <v>150000000</v>
      </c>
      <c r="G32" s="96">
        <v>0</v>
      </c>
      <c r="H32" s="96">
        <v>150000000</v>
      </c>
      <c r="I32" s="96">
        <v>0</v>
      </c>
      <c r="J32" s="96">
        <v>67540461</v>
      </c>
      <c r="K32" s="96">
        <v>67540461</v>
      </c>
      <c r="L32" s="96">
        <v>67540461</v>
      </c>
      <c r="M32" s="96">
        <v>67540461</v>
      </c>
      <c r="N32" s="97">
        <f t="shared" si="2"/>
        <v>0.45026973999999997</v>
      </c>
      <c r="O32" s="98">
        <f t="shared" si="3"/>
        <v>0.45026973999999997</v>
      </c>
    </row>
    <row r="33" spans="1:16" x14ac:dyDescent="0.25">
      <c r="A33" s="94" t="s">
        <v>55</v>
      </c>
      <c r="B33" s="95" t="s">
        <v>56</v>
      </c>
      <c r="C33" s="96">
        <v>60000000</v>
      </c>
      <c r="D33" s="96">
        <v>0</v>
      </c>
      <c r="E33" s="96">
        <v>0</v>
      </c>
      <c r="F33" s="96">
        <v>60000000</v>
      </c>
      <c r="G33" s="96">
        <v>0</v>
      </c>
      <c r="H33" s="96">
        <v>60000000</v>
      </c>
      <c r="I33" s="96">
        <v>0</v>
      </c>
      <c r="J33" s="96">
        <v>29321756</v>
      </c>
      <c r="K33" s="96">
        <v>29321756</v>
      </c>
      <c r="L33" s="96">
        <v>29321756</v>
      </c>
      <c r="M33" s="96">
        <v>29321756</v>
      </c>
      <c r="N33" s="97">
        <f t="shared" si="2"/>
        <v>0.48869593333333333</v>
      </c>
      <c r="O33" s="98">
        <f t="shared" si="3"/>
        <v>0.48869593333333333</v>
      </c>
    </row>
    <row r="34" spans="1:16" s="115" customFormat="1" ht="12" x14ac:dyDescent="0.3">
      <c r="A34" s="215" t="s">
        <v>170</v>
      </c>
      <c r="B34" s="215" t="s">
        <v>171</v>
      </c>
      <c r="C34" s="216">
        <v>1551645000</v>
      </c>
      <c r="D34" s="217">
        <v>0</v>
      </c>
      <c r="E34" s="217">
        <v>0</v>
      </c>
      <c r="F34" s="216">
        <v>1551645000</v>
      </c>
      <c r="G34" s="218">
        <v>1551645000</v>
      </c>
      <c r="H34" s="218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219">
        <f t="shared" si="2"/>
        <v>0</v>
      </c>
      <c r="O34" s="220">
        <f t="shared" si="3"/>
        <v>0</v>
      </c>
    </row>
    <row r="35" spans="1:16" s="109" customFormat="1" ht="20" customHeight="1" x14ac:dyDescent="0.3">
      <c r="A35" s="192" t="s">
        <v>151</v>
      </c>
      <c r="B35" s="191"/>
      <c r="C35" s="105">
        <f>+C36+C45</f>
        <v>11171595000</v>
      </c>
      <c r="D35" s="105">
        <f t="shared" ref="D35:M35" si="9">+D36+D45</f>
        <v>46152377</v>
      </c>
      <c r="E35" s="105">
        <f t="shared" si="9"/>
        <v>46152377</v>
      </c>
      <c r="F35" s="105">
        <f t="shared" si="9"/>
        <v>11171595000</v>
      </c>
      <c r="G35" s="105">
        <f t="shared" si="9"/>
        <v>0</v>
      </c>
      <c r="H35" s="105">
        <f t="shared" si="9"/>
        <v>10051348429.09</v>
      </c>
      <c r="I35" s="105">
        <f t="shared" si="9"/>
        <v>1120246570.9099998</v>
      </c>
      <c r="J35" s="105">
        <f t="shared" si="9"/>
        <v>9032684251.6199989</v>
      </c>
      <c r="K35" s="105">
        <f t="shared" si="9"/>
        <v>1782958019.2</v>
      </c>
      <c r="L35" s="105">
        <f t="shared" si="9"/>
        <v>1653138018.2</v>
      </c>
      <c r="M35" s="105">
        <f t="shared" si="9"/>
        <v>1607116999.2</v>
      </c>
      <c r="N35" s="106">
        <f t="shared" si="2"/>
        <v>0.80854025334967827</v>
      </c>
      <c r="O35" s="107">
        <f t="shared" si="3"/>
        <v>0.1595974450559656</v>
      </c>
      <c r="P35" s="108"/>
    </row>
    <row r="36" spans="1:16" s="115" customFormat="1" ht="12" x14ac:dyDescent="0.3">
      <c r="A36" s="99" t="s">
        <v>152</v>
      </c>
      <c r="B36" s="110" t="s">
        <v>153</v>
      </c>
      <c r="C36" s="111">
        <f>+C37</f>
        <v>208047746</v>
      </c>
      <c r="D36" s="111">
        <f t="shared" ref="D36:M36" si="10">+D37</f>
        <v>12000000</v>
      </c>
      <c r="E36" s="111">
        <f t="shared" si="10"/>
        <v>0</v>
      </c>
      <c r="F36" s="111">
        <f t="shared" si="10"/>
        <v>220047746</v>
      </c>
      <c r="G36" s="111">
        <f t="shared" si="10"/>
        <v>0</v>
      </c>
      <c r="H36" s="111">
        <f t="shared" si="10"/>
        <v>103400876.39</v>
      </c>
      <c r="I36" s="111">
        <f t="shared" si="10"/>
        <v>116646869.61</v>
      </c>
      <c r="J36" s="111">
        <f t="shared" si="10"/>
        <v>47151494.129999995</v>
      </c>
      <c r="K36" s="111">
        <f t="shared" si="10"/>
        <v>5239788.72</v>
      </c>
      <c r="L36" s="111">
        <f t="shared" si="10"/>
        <v>5239788.72</v>
      </c>
      <c r="M36" s="111">
        <f t="shared" si="10"/>
        <v>5239788.72</v>
      </c>
      <c r="N36" s="112">
        <f t="shared" si="2"/>
        <v>0.21427846904644046</v>
      </c>
      <c r="O36" s="113">
        <f t="shared" si="3"/>
        <v>2.3812053589496888E-2</v>
      </c>
      <c r="P36" s="114"/>
    </row>
    <row r="37" spans="1:16" s="115" customFormat="1" ht="12" x14ac:dyDescent="0.3">
      <c r="A37" s="99" t="s">
        <v>154</v>
      </c>
      <c r="B37" s="110" t="s">
        <v>155</v>
      </c>
      <c r="C37" s="111">
        <f>SUM(C38:C44)</f>
        <v>208047746</v>
      </c>
      <c r="D37" s="111">
        <f t="shared" ref="D37:M37" si="11">SUM(D38:D44)</f>
        <v>12000000</v>
      </c>
      <c r="E37" s="111">
        <f t="shared" si="11"/>
        <v>0</v>
      </c>
      <c r="F37" s="111">
        <f t="shared" si="11"/>
        <v>220047746</v>
      </c>
      <c r="G37" s="111">
        <f t="shared" si="11"/>
        <v>0</v>
      </c>
      <c r="H37" s="111">
        <f t="shared" si="11"/>
        <v>103400876.39</v>
      </c>
      <c r="I37" s="111">
        <f t="shared" si="11"/>
        <v>116646869.61</v>
      </c>
      <c r="J37" s="111">
        <f t="shared" si="11"/>
        <v>47151494.129999995</v>
      </c>
      <c r="K37" s="111">
        <f t="shared" si="11"/>
        <v>5239788.72</v>
      </c>
      <c r="L37" s="111">
        <f t="shared" si="11"/>
        <v>5239788.72</v>
      </c>
      <c r="M37" s="111">
        <f t="shared" si="11"/>
        <v>5239788.72</v>
      </c>
      <c r="N37" s="112">
        <f t="shared" si="2"/>
        <v>0.21427846904644046</v>
      </c>
      <c r="O37" s="113">
        <f t="shared" si="3"/>
        <v>2.3812053589496888E-2</v>
      </c>
      <c r="P37" s="114"/>
    </row>
    <row r="38" spans="1:16" x14ac:dyDescent="0.25">
      <c r="A38" s="94" t="s">
        <v>166</v>
      </c>
      <c r="B38" s="95" t="s">
        <v>167</v>
      </c>
      <c r="C38" s="96">
        <v>0</v>
      </c>
      <c r="D38" s="96">
        <v>12000000</v>
      </c>
      <c r="E38" s="96">
        <v>0</v>
      </c>
      <c r="F38" s="96">
        <v>12000000</v>
      </c>
      <c r="G38" s="96">
        <v>0</v>
      </c>
      <c r="H38" s="96">
        <v>1090909.0900000001</v>
      </c>
      <c r="I38" s="96">
        <v>10909090.91</v>
      </c>
      <c r="J38" s="96">
        <v>1090909.0900000001</v>
      </c>
      <c r="K38" s="96">
        <v>1090909.0900000001</v>
      </c>
      <c r="L38" s="96">
        <v>1090909.0900000001</v>
      </c>
      <c r="M38" s="96">
        <v>1090909.0900000001</v>
      </c>
      <c r="N38" s="97">
        <f t="shared" si="2"/>
        <v>9.0909090833333345E-2</v>
      </c>
      <c r="O38" s="98">
        <f t="shared" si="3"/>
        <v>9.0909090833333345E-2</v>
      </c>
    </row>
    <row r="39" spans="1:16" x14ac:dyDescent="0.25">
      <c r="A39" s="94" t="s">
        <v>57</v>
      </c>
      <c r="B39" s="95" t="s">
        <v>58</v>
      </c>
      <c r="C39" s="96">
        <v>26000000</v>
      </c>
      <c r="D39" s="96">
        <v>0</v>
      </c>
      <c r="E39" s="96">
        <v>0</v>
      </c>
      <c r="F39" s="96">
        <v>26000000</v>
      </c>
      <c r="G39" s="96">
        <v>0</v>
      </c>
      <c r="H39" s="96">
        <v>0</v>
      </c>
      <c r="I39" s="96">
        <v>26000000</v>
      </c>
      <c r="J39" s="96">
        <v>0</v>
      </c>
      <c r="K39" s="96">
        <v>0</v>
      </c>
      <c r="L39" s="96">
        <v>0</v>
      </c>
      <c r="M39" s="96">
        <v>0</v>
      </c>
      <c r="N39" s="97">
        <f t="shared" si="2"/>
        <v>0</v>
      </c>
      <c r="O39" s="98">
        <f t="shared" si="3"/>
        <v>0</v>
      </c>
    </row>
    <row r="40" spans="1:16" x14ac:dyDescent="0.25">
      <c r="A40" s="94" t="s">
        <v>59</v>
      </c>
      <c r="B40" s="95" t="s">
        <v>60</v>
      </c>
      <c r="C40" s="96">
        <v>25146655</v>
      </c>
      <c r="D40" s="96">
        <v>0</v>
      </c>
      <c r="E40" s="96">
        <v>0</v>
      </c>
      <c r="F40" s="96">
        <v>25146655</v>
      </c>
      <c r="G40" s="96">
        <v>0</v>
      </c>
      <c r="H40" s="96">
        <v>25146655</v>
      </c>
      <c r="I40" s="96">
        <v>0</v>
      </c>
      <c r="J40" s="96">
        <v>0</v>
      </c>
      <c r="K40" s="96">
        <v>0</v>
      </c>
      <c r="L40" s="96">
        <v>0</v>
      </c>
      <c r="M40" s="96">
        <v>0</v>
      </c>
      <c r="N40" s="97">
        <f t="shared" si="2"/>
        <v>0</v>
      </c>
      <c r="O40" s="98">
        <f t="shared" si="3"/>
        <v>0</v>
      </c>
    </row>
    <row r="41" spans="1:16" x14ac:dyDescent="0.25">
      <c r="A41" s="94" t="s">
        <v>61</v>
      </c>
      <c r="B41" s="95" t="s">
        <v>62</v>
      </c>
      <c r="C41" s="96">
        <v>24845217</v>
      </c>
      <c r="D41" s="96">
        <v>0</v>
      </c>
      <c r="E41" s="96">
        <v>0</v>
      </c>
      <c r="F41" s="96">
        <v>24845217</v>
      </c>
      <c r="G41" s="96">
        <v>0</v>
      </c>
      <c r="H41" s="96">
        <v>20107438.300000001</v>
      </c>
      <c r="I41" s="96">
        <v>4737778.7</v>
      </c>
      <c r="J41" s="96">
        <v>20107438.300000001</v>
      </c>
      <c r="K41" s="96">
        <v>4148879.63</v>
      </c>
      <c r="L41" s="96">
        <v>4148879.63</v>
      </c>
      <c r="M41" s="96">
        <v>4148879.63</v>
      </c>
      <c r="N41" s="97">
        <f t="shared" si="2"/>
        <v>0.8093082181572413</v>
      </c>
      <c r="O41" s="98">
        <f t="shared" si="3"/>
        <v>0.16698906795621868</v>
      </c>
    </row>
    <row r="42" spans="1:16" x14ac:dyDescent="0.25">
      <c r="A42" s="94" t="s">
        <v>63</v>
      </c>
      <c r="B42" s="95" t="s">
        <v>64</v>
      </c>
      <c r="C42" s="96">
        <v>50000000</v>
      </c>
      <c r="D42" s="96">
        <v>0</v>
      </c>
      <c r="E42" s="96">
        <v>0</v>
      </c>
      <c r="F42" s="96">
        <v>50000000</v>
      </c>
      <c r="G42" s="96">
        <v>0</v>
      </c>
      <c r="H42" s="96">
        <v>0</v>
      </c>
      <c r="I42" s="96">
        <v>50000000</v>
      </c>
      <c r="J42" s="96">
        <v>0</v>
      </c>
      <c r="K42" s="96">
        <v>0</v>
      </c>
      <c r="L42" s="96">
        <v>0</v>
      </c>
      <c r="M42" s="96">
        <v>0</v>
      </c>
      <c r="N42" s="97">
        <f t="shared" si="2"/>
        <v>0</v>
      </c>
      <c r="O42" s="98">
        <f t="shared" si="3"/>
        <v>0</v>
      </c>
    </row>
    <row r="43" spans="1:16" s="16" customFormat="1" x14ac:dyDescent="0.25">
      <c r="A43" s="94" t="s">
        <v>65</v>
      </c>
      <c r="B43" s="95" t="s">
        <v>66</v>
      </c>
      <c r="C43" s="96">
        <v>57055874</v>
      </c>
      <c r="D43" s="96">
        <v>0</v>
      </c>
      <c r="E43" s="96">
        <v>0</v>
      </c>
      <c r="F43" s="96">
        <v>57055874</v>
      </c>
      <c r="G43" s="96">
        <v>0</v>
      </c>
      <c r="H43" s="96">
        <v>57055874</v>
      </c>
      <c r="I43" s="96">
        <v>0</v>
      </c>
      <c r="J43" s="96">
        <v>25953146.739999998</v>
      </c>
      <c r="K43" s="96">
        <v>0</v>
      </c>
      <c r="L43" s="96">
        <v>0</v>
      </c>
      <c r="M43" s="96">
        <v>0</v>
      </c>
      <c r="N43" s="97">
        <f t="shared" si="2"/>
        <v>0.45487247710901768</v>
      </c>
      <c r="O43" s="98">
        <f t="shared" si="3"/>
        <v>0</v>
      </c>
    </row>
    <row r="44" spans="1:16" s="16" customFormat="1" x14ac:dyDescent="0.25">
      <c r="A44" s="94" t="s">
        <v>67</v>
      </c>
      <c r="B44" s="95" t="s">
        <v>68</v>
      </c>
      <c r="C44" s="96">
        <v>25000000</v>
      </c>
      <c r="D44" s="96">
        <v>0</v>
      </c>
      <c r="E44" s="96">
        <v>0</v>
      </c>
      <c r="F44" s="96">
        <v>25000000</v>
      </c>
      <c r="G44" s="96">
        <v>0</v>
      </c>
      <c r="H44" s="96">
        <v>0</v>
      </c>
      <c r="I44" s="96">
        <v>25000000</v>
      </c>
      <c r="J44" s="96">
        <v>0</v>
      </c>
      <c r="K44" s="96">
        <v>0</v>
      </c>
      <c r="L44" s="96">
        <v>0</v>
      </c>
      <c r="M44" s="96">
        <v>0</v>
      </c>
      <c r="N44" s="97">
        <f t="shared" si="2"/>
        <v>0</v>
      </c>
      <c r="O44" s="98">
        <f t="shared" si="3"/>
        <v>0</v>
      </c>
    </row>
    <row r="45" spans="1:16" s="104" customFormat="1" ht="12" x14ac:dyDescent="0.3">
      <c r="A45" s="116" t="s">
        <v>157</v>
      </c>
      <c r="B45" s="117" t="s">
        <v>156</v>
      </c>
      <c r="C45" s="101">
        <f>SUM(C46:C62)</f>
        <v>10963547254</v>
      </c>
      <c r="D45" s="101">
        <f t="shared" ref="D45:M45" si="12">SUM(D46:D62)</f>
        <v>34152377</v>
      </c>
      <c r="E45" s="101">
        <f t="shared" si="12"/>
        <v>46152377</v>
      </c>
      <c r="F45" s="101">
        <f t="shared" si="12"/>
        <v>10951547254</v>
      </c>
      <c r="G45" s="101">
        <f t="shared" si="12"/>
        <v>0</v>
      </c>
      <c r="H45" s="101">
        <f t="shared" si="12"/>
        <v>9947947552.7000008</v>
      </c>
      <c r="I45" s="101">
        <f t="shared" si="12"/>
        <v>1003599701.3</v>
      </c>
      <c r="J45" s="101">
        <f t="shared" si="12"/>
        <v>8985532757.4899998</v>
      </c>
      <c r="K45" s="101">
        <f t="shared" si="12"/>
        <v>1777718230.48</v>
      </c>
      <c r="L45" s="101">
        <f t="shared" si="12"/>
        <v>1647898229.48</v>
      </c>
      <c r="M45" s="101">
        <f t="shared" si="12"/>
        <v>1601877210.48</v>
      </c>
      <c r="N45" s="102">
        <f t="shared" si="2"/>
        <v>0.82048066351611437</v>
      </c>
      <c r="O45" s="103">
        <f t="shared" si="3"/>
        <v>0.1623257599359485</v>
      </c>
    </row>
    <row r="46" spans="1:16" s="16" customFormat="1" x14ac:dyDescent="0.25">
      <c r="A46" s="94" t="s">
        <v>69</v>
      </c>
      <c r="B46" s="95" t="s">
        <v>70</v>
      </c>
      <c r="C46" s="96">
        <v>5000000</v>
      </c>
      <c r="D46" s="96">
        <v>0</v>
      </c>
      <c r="E46" s="96">
        <v>0</v>
      </c>
      <c r="F46" s="96">
        <v>5000000</v>
      </c>
      <c r="G46" s="96">
        <v>0</v>
      </c>
      <c r="H46" s="96">
        <v>5000000</v>
      </c>
      <c r="I46" s="96">
        <v>0</v>
      </c>
      <c r="J46" s="96">
        <v>2193809</v>
      </c>
      <c r="K46" s="96">
        <v>2193809</v>
      </c>
      <c r="L46" s="96">
        <v>2193809</v>
      </c>
      <c r="M46" s="96">
        <v>2054057</v>
      </c>
      <c r="N46" s="97">
        <f t="shared" si="2"/>
        <v>0.43876179999999998</v>
      </c>
      <c r="O46" s="98">
        <f t="shared" si="3"/>
        <v>0.43876179999999998</v>
      </c>
    </row>
    <row r="47" spans="1:16" s="16" customFormat="1" x14ac:dyDescent="0.25">
      <c r="A47" s="94" t="s">
        <v>71</v>
      </c>
      <c r="B47" s="95" t="s">
        <v>72</v>
      </c>
      <c r="C47" s="96">
        <v>1634027480</v>
      </c>
      <c r="D47" s="96">
        <v>0</v>
      </c>
      <c r="E47" s="96">
        <v>0</v>
      </c>
      <c r="F47" s="96">
        <v>1634027480</v>
      </c>
      <c r="G47" s="96">
        <v>0</v>
      </c>
      <c r="H47" s="96">
        <v>1633050480</v>
      </c>
      <c r="I47" s="96">
        <v>977000</v>
      </c>
      <c r="J47" s="96">
        <v>1633050480</v>
      </c>
      <c r="K47" s="96">
        <v>200715792.5</v>
      </c>
      <c r="L47" s="96">
        <v>200715792.5</v>
      </c>
      <c r="M47" s="96">
        <v>176534114.5</v>
      </c>
      <c r="N47" s="97">
        <f t="shared" si="2"/>
        <v>0.99940209083876608</v>
      </c>
      <c r="O47" s="98">
        <f t="shared" si="3"/>
        <v>0.1228350165200404</v>
      </c>
    </row>
    <row r="48" spans="1:16" s="16" customFormat="1" x14ac:dyDescent="0.25">
      <c r="A48" s="94" t="s">
        <v>73</v>
      </c>
      <c r="B48" s="95" t="s">
        <v>74</v>
      </c>
      <c r="C48" s="96">
        <v>2000000</v>
      </c>
      <c r="D48" s="96">
        <v>0</v>
      </c>
      <c r="E48" s="96">
        <v>0</v>
      </c>
      <c r="F48" s="96">
        <v>2000000</v>
      </c>
      <c r="G48" s="96">
        <v>0</v>
      </c>
      <c r="H48" s="96">
        <v>0</v>
      </c>
      <c r="I48" s="96">
        <v>2000000</v>
      </c>
      <c r="J48" s="96">
        <v>0</v>
      </c>
      <c r="K48" s="96">
        <v>0</v>
      </c>
      <c r="L48" s="96">
        <v>0</v>
      </c>
      <c r="M48" s="96">
        <v>0</v>
      </c>
      <c r="N48" s="97">
        <f t="shared" si="2"/>
        <v>0</v>
      </c>
      <c r="O48" s="98">
        <f t="shared" si="3"/>
        <v>0</v>
      </c>
    </row>
    <row r="49" spans="1:16" s="16" customFormat="1" x14ac:dyDescent="0.25">
      <c r="A49" s="94" t="s">
        <v>75</v>
      </c>
      <c r="B49" s="95" t="s">
        <v>76</v>
      </c>
      <c r="C49" s="96">
        <v>16068000</v>
      </c>
      <c r="D49" s="96">
        <v>0</v>
      </c>
      <c r="E49" s="96">
        <v>0</v>
      </c>
      <c r="F49" s="96">
        <v>16068000</v>
      </c>
      <c r="G49" s="96">
        <v>0</v>
      </c>
      <c r="H49" s="96">
        <v>16068000</v>
      </c>
      <c r="I49" s="96">
        <v>0</v>
      </c>
      <c r="J49" s="96">
        <v>16068000</v>
      </c>
      <c r="K49" s="96">
        <v>0</v>
      </c>
      <c r="L49" s="96">
        <v>0</v>
      </c>
      <c r="M49" s="96">
        <v>0</v>
      </c>
      <c r="N49" s="97">
        <f t="shared" si="2"/>
        <v>1</v>
      </c>
      <c r="O49" s="98">
        <f t="shared" si="3"/>
        <v>0</v>
      </c>
    </row>
    <row r="50" spans="1:16" s="16" customFormat="1" x14ac:dyDescent="0.25">
      <c r="A50" s="94" t="s">
        <v>77</v>
      </c>
      <c r="B50" s="95" t="s">
        <v>78</v>
      </c>
      <c r="C50" s="96">
        <v>96000000</v>
      </c>
      <c r="D50" s="96">
        <v>0</v>
      </c>
      <c r="E50" s="96">
        <v>0</v>
      </c>
      <c r="F50" s="96">
        <v>96000000</v>
      </c>
      <c r="G50" s="96">
        <v>0</v>
      </c>
      <c r="H50" s="96">
        <v>96000000</v>
      </c>
      <c r="I50" s="96">
        <v>0</v>
      </c>
      <c r="J50" s="96">
        <v>26304930</v>
      </c>
      <c r="K50" s="96">
        <v>26304930</v>
      </c>
      <c r="L50" s="96">
        <v>26304930</v>
      </c>
      <c r="M50" s="96">
        <v>26304930</v>
      </c>
      <c r="N50" s="97">
        <f t="shared" si="2"/>
        <v>0.27400968749999999</v>
      </c>
      <c r="O50" s="98">
        <f t="shared" si="3"/>
        <v>0.27400968749999999</v>
      </c>
    </row>
    <row r="51" spans="1:16" s="16" customFormat="1" x14ac:dyDescent="0.25">
      <c r="A51" s="94" t="s">
        <v>79</v>
      </c>
      <c r="B51" s="95" t="s">
        <v>80</v>
      </c>
      <c r="C51" s="96">
        <v>15868925</v>
      </c>
      <c r="D51" s="96">
        <v>0</v>
      </c>
      <c r="E51" s="96">
        <v>800</v>
      </c>
      <c r="F51" s="96">
        <v>15868125</v>
      </c>
      <c r="G51" s="96">
        <v>0</v>
      </c>
      <c r="H51" s="96">
        <v>0</v>
      </c>
      <c r="I51" s="96">
        <v>15868125</v>
      </c>
      <c r="J51" s="96">
        <v>0</v>
      </c>
      <c r="K51" s="96">
        <v>0</v>
      </c>
      <c r="L51" s="96">
        <v>0</v>
      </c>
      <c r="M51" s="96">
        <v>0</v>
      </c>
      <c r="N51" s="97">
        <f t="shared" si="2"/>
        <v>0</v>
      </c>
      <c r="O51" s="98">
        <f t="shared" si="3"/>
        <v>0</v>
      </c>
    </row>
    <row r="52" spans="1:16" s="16" customFormat="1" x14ac:dyDescent="0.25">
      <c r="A52" s="94" t="s">
        <v>81</v>
      </c>
      <c r="B52" s="95" t="s">
        <v>82</v>
      </c>
      <c r="C52" s="96">
        <v>3619178298</v>
      </c>
      <c r="D52" s="96">
        <v>800</v>
      </c>
      <c r="E52" s="96">
        <v>0</v>
      </c>
      <c r="F52" s="96">
        <v>3619179098</v>
      </c>
      <c r="G52" s="96">
        <v>0</v>
      </c>
      <c r="H52" s="96">
        <v>3619179098</v>
      </c>
      <c r="I52" s="96">
        <v>0</v>
      </c>
      <c r="J52" s="96">
        <v>3619179098</v>
      </c>
      <c r="K52" s="96">
        <v>900361470</v>
      </c>
      <c r="L52" s="96">
        <v>900361470</v>
      </c>
      <c r="M52" s="96">
        <v>900361470</v>
      </c>
      <c r="N52" s="97">
        <f t="shared" si="2"/>
        <v>1</v>
      </c>
      <c r="O52" s="98">
        <f t="shared" si="3"/>
        <v>0.24877505246909448</v>
      </c>
    </row>
    <row r="53" spans="1:16" s="16" customFormat="1" x14ac:dyDescent="0.25">
      <c r="A53" s="94" t="s">
        <v>83</v>
      </c>
      <c r="B53" s="95" t="s">
        <v>84</v>
      </c>
      <c r="C53" s="96">
        <v>1100000000</v>
      </c>
      <c r="D53" s="96">
        <v>11383859</v>
      </c>
      <c r="E53" s="96">
        <v>22767718</v>
      </c>
      <c r="F53" s="96">
        <v>1088616141</v>
      </c>
      <c r="G53" s="96">
        <v>0</v>
      </c>
      <c r="H53" s="96">
        <v>786740675</v>
      </c>
      <c r="I53" s="96">
        <v>301875466</v>
      </c>
      <c r="J53" s="96">
        <v>759240675</v>
      </c>
      <c r="K53" s="96">
        <v>234636670</v>
      </c>
      <c r="L53" s="96">
        <v>153186669</v>
      </c>
      <c r="M53" s="96">
        <v>141186669</v>
      </c>
      <c r="N53" s="97">
        <f t="shared" si="2"/>
        <v>0.6974365402138567</v>
      </c>
      <c r="O53" s="98">
        <f t="shared" si="3"/>
        <v>0.21553664433494746</v>
      </c>
    </row>
    <row r="54" spans="1:16" s="16" customFormat="1" x14ac:dyDescent="0.25">
      <c r="A54" s="94" t="s">
        <v>85</v>
      </c>
      <c r="B54" s="95" t="s">
        <v>86</v>
      </c>
      <c r="C54" s="96">
        <v>1103694828</v>
      </c>
      <c r="D54" s="96">
        <v>0</v>
      </c>
      <c r="E54" s="96">
        <v>0</v>
      </c>
      <c r="F54" s="96">
        <v>1103694828</v>
      </c>
      <c r="G54" s="96">
        <v>0</v>
      </c>
      <c r="H54" s="96">
        <v>965845411</v>
      </c>
      <c r="I54" s="96">
        <v>137849417</v>
      </c>
      <c r="J54" s="96">
        <v>876305710</v>
      </c>
      <c r="K54" s="96">
        <v>200800933</v>
      </c>
      <c r="L54" s="96">
        <v>152430933</v>
      </c>
      <c r="M54" s="96">
        <v>144430933</v>
      </c>
      <c r="N54" s="97">
        <f t="shared" si="2"/>
        <v>0.79397464567986542</v>
      </c>
      <c r="O54" s="98">
        <f t="shared" si="3"/>
        <v>0.18193519431804386</v>
      </c>
    </row>
    <row r="55" spans="1:16" s="16" customFormat="1" x14ac:dyDescent="0.25">
      <c r="A55" s="94" t="s">
        <v>87</v>
      </c>
      <c r="B55" s="95" t="s">
        <v>88</v>
      </c>
      <c r="C55" s="96">
        <v>103596000</v>
      </c>
      <c r="D55" s="96">
        <v>0</v>
      </c>
      <c r="E55" s="96">
        <v>0</v>
      </c>
      <c r="F55" s="96">
        <v>103596000</v>
      </c>
      <c r="G55" s="96">
        <v>0</v>
      </c>
      <c r="H55" s="96">
        <v>102638386.83</v>
      </c>
      <c r="I55" s="96">
        <v>957613.17</v>
      </c>
      <c r="J55" s="96">
        <v>43317937.810000002</v>
      </c>
      <c r="K55" s="96">
        <v>15679550.98</v>
      </c>
      <c r="L55" s="96">
        <v>15679550.98</v>
      </c>
      <c r="M55" s="96">
        <v>15679550.98</v>
      </c>
      <c r="N55" s="97">
        <f t="shared" si="2"/>
        <v>0.41814295735356583</v>
      </c>
      <c r="O55" s="98">
        <f t="shared" si="3"/>
        <v>0.15135286092127109</v>
      </c>
    </row>
    <row r="56" spans="1:16" s="16" customFormat="1" x14ac:dyDescent="0.25">
      <c r="A56" s="94" t="s">
        <v>89</v>
      </c>
      <c r="B56" s="95" t="s">
        <v>90</v>
      </c>
      <c r="C56" s="96">
        <v>1011618582</v>
      </c>
      <c r="D56" s="96">
        <v>22767718</v>
      </c>
      <c r="E56" s="96">
        <v>11383859</v>
      </c>
      <c r="F56" s="96">
        <v>1023002441</v>
      </c>
      <c r="G56" s="96">
        <v>0</v>
      </c>
      <c r="H56" s="96">
        <v>1023002440.87</v>
      </c>
      <c r="I56" s="96">
        <v>0.13</v>
      </c>
      <c r="J56" s="96">
        <v>759706109.14999998</v>
      </c>
      <c r="K56" s="96">
        <v>39659732</v>
      </c>
      <c r="L56" s="96">
        <v>39659732</v>
      </c>
      <c r="M56" s="96">
        <v>39659732</v>
      </c>
      <c r="N56" s="97">
        <f t="shared" si="2"/>
        <v>0.74262394565488621</v>
      </c>
      <c r="O56" s="98">
        <f t="shared" si="3"/>
        <v>3.8767973966154008E-2</v>
      </c>
    </row>
    <row r="57" spans="1:16" s="16" customFormat="1" x14ac:dyDescent="0.25">
      <c r="A57" s="94" t="s">
        <v>91</v>
      </c>
      <c r="B57" s="95" t="s">
        <v>92</v>
      </c>
      <c r="C57" s="96">
        <v>501495141</v>
      </c>
      <c r="D57" s="96">
        <v>0</v>
      </c>
      <c r="E57" s="96">
        <v>0</v>
      </c>
      <c r="F57" s="96">
        <v>501495141</v>
      </c>
      <c r="G57" s="96">
        <v>0</v>
      </c>
      <c r="H57" s="96">
        <v>294750000</v>
      </c>
      <c r="I57" s="96">
        <v>206745141</v>
      </c>
      <c r="J57" s="96">
        <v>62027081.530000001</v>
      </c>
      <c r="K57" s="96">
        <v>0</v>
      </c>
      <c r="L57" s="96">
        <v>0</v>
      </c>
      <c r="M57" s="96">
        <v>0</v>
      </c>
      <c r="N57" s="97">
        <f t="shared" si="2"/>
        <v>0.12368431208788123</v>
      </c>
      <c r="O57" s="98">
        <f t="shared" si="3"/>
        <v>0</v>
      </c>
    </row>
    <row r="58" spans="1:16" s="16" customFormat="1" x14ac:dyDescent="0.25">
      <c r="A58" s="94" t="s">
        <v>93</v>
      </c>
      <c r="B58" s="95" t="s">
        <v>94</v>
      </c>
      <c r="C58" s="96">
        <v>30000000</v>
      </c>
      <c r="D58" s="96">
        <v>0</v>
      </c>
      <c r="E58" s="96">
        <v>0</v>
      </c>
      <c r="F58" s="96">
        <v>30000000</v>
      </c>
      <c r="G58" s="96">
        <v>0</v>
      </c>
      <c r="H58" s="96">
        <v>30000000</v>
      </c>
      <c r="I58" s="96">
        <v>0</v>
      </c>
      <c r="J58" s="96">
        <v>30000000</v>
      </c>
      <c r="K58" s="96">
        <v>3704400</v>
      </c>
      <c r="L58" s="96">
        <v>3704400</v>
      </c>
      <c r="M58" s="96">
        <v>3704400</v>
      </c>
      <c r="N58" s="97">
        <f t="shared" si="2"/>
        <v>1</v>
      </c>
      <c r="O58" s="98">
        <f t="shared" si="3"/>
        <v>0.12348000000000001</v>
      </c>
    </row>
    <row r="59" spans="1:16" s="16" customFormat="1" x14ac:dyDescent="0.25">
      <c r="A59" s="94" t="s">
        <v>95</v>
      </c>
      <c r="B59" s="95" t="s">
        <v>96</v>
      </c>
      <c r="C59" s="96">
        <v>65000000</v>
      </c>
      <c r="D59" s="96">
        <v>0</v>
      </c>
      <c r="E59" s="96">
        <v>0</v>
      </c>
      <c r="F59" s="96">
        <v>65000000</v>
      </c>
      <c r="G59" s="96">
        <v>0</v>
      </c>
      <c r="H59" s="96">
        <v>65000000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7">
        <f t="shared" si="2"/>
        <v>0</v>
      </c>
      <c r="O59" s="98">
        <f t="shared" si="3"/>
        <v>0</v>
      </c>
    </row>
    <row r="60" spans="1:16" x14ac:dyDescent="0.25">
      <c r="A60" s="94" t="s">
        <v>97</v>
      </c>
      <c r="B60" s="95" t="s">
        <v>98</v>
      </c>
      <c r="C60" s="96">
        <v>10000000</v>
      </c>
      <c r="D60" s="96">
        <v>0</v>
      </c>
      <c r="E60" s="96">
        <v>0</v>
      </c>
      <c r="F60" s="96">
        <v>10000000</v>
      </c>
      <c r="G60" s="96">
        <v>0</v>
      </c>
      <c r="H60" s="96">
        <v>10000000</v>
      </c>
      <c r="I60" s="96">
        <v>0</v>
      </c>
      <c r="J60" s="96">
        <v>735830</v>
      </c>
      <c r="K60" s="96">
        <v>735830</v>
      </c>
      <c r="L60" s="96">
        <v>735830</v>
      </c>
      <c r="M60" s="96">
        <v>735830</v>
      </c>
      <c r="N60" s="97">
        <f t="shared" si="2"/>
        <v>7.3582999999999996E-2</v>
      </c>
      <c r="O60" s="98">
        <f t="shared" si="3"/>
        <v>7.3582999999999996E-2</v>
      </c>
    </row>
    <row r="61" spans="1:16" x14ac:dyDescent="0.25">
      <c r="A61" s="94" t="s">
        <v>99</v>
      </c>
      <c r="B61" s="95" t="s">
        <v>100</v>
      </c>
      <c r="C61" s="96">
        <v>1050000000</v>
      </c>
      <c r="D61" s="96">
        <v>0</v>
      </c>
      <c r="E61" s="96">
        <v>0</v>
      </c>
      <c r="F61" s="96">
        <v>1050000000</v>
      </c>
      <c r="G61" s="96">
        <v>0</v>
      </c>
      <c r="H61" s="96">
        <v>999517993</v>
      </c>
      <c r="I61" s="96">
        <v>50482007</v>
      </c>
      <c r="J61" s="96">
        <v>999517993</v>
      </c>
      <c r="K61" s="96">
        <v>0</v>
      </c>
      <c r="L61" s="96">
        <v>0</v>
      </c>
      <c r="M61" s="96">
        <v>0</v>
      </c>
      <c r="N61" s="97">
        <f t="shared" si="2"/>
        <v>0.95192189809523808</v>
      </c>
      <c r="O61" s="98">
        <f t="shared" si="3"/>
        <v>0</v>
      </c>
    </row>
    <row r="62" spans="1:16" x14ac:dyDescent="0.25">
      <c r="A62" s="94" t="s">
        <v>101</v>
      </c>
      <c r="B62" s="95" t="s">
        <v>102</v>
      </c>
      <c r="C62" s="96">
        <v>600000000</v>
      </c>
      <c r="D62" s="96">
        <v>0</v>
      </c>
      <c r="E62" s="96">
        <v>12000000</v>
      </c>
      <c r="F62" s="96">
        <v>588000000</v>
      </c>
      <c r="G62" s="96">
        <v>0</v>
      </c>
      <c r="H62" s="96">
        <v>301155068</v>
      </c>
      <c r="I62" s="96">
        <v>286844932</v>
      </c>
      <c r="J62" s="96">
        <v>157885104</v>
      </c>
      <c r="K62" s="96">
        <v>152925113</v>
      </c>
      <c r="L62" s="96">
        <v>152925113</v>
      </c>
      <c r="M62" s="96">
        <v>151225524</v>
      </c>
      <c r="N62" s="97">
        <f t="shared" si="2"/>
        <v>0.26851208163265305</v>
      </c>
      <c r="O62" s="98">
        <f t="shared" si="3"/>
        <v>0.26007672278911564</v>
      </c>
    </row>
    <row r="63" spans="1:16" s="121" customFormat="1" ht="19.5" customHeight="1" x14ac:dyDescent="0.35">
      <c r="A63" s="192" t="s">
        <v>158</v>
      </c>
      <c r="B63" s="191"/>
      <c r="C63" s="20">
        <f>SUM(C64:C67)</f>
        <v>10872048000</v>
      </c>
      <c r="D63" s="20">
        <f t="shared" ref="D63:M63" si="13">SUM(D65:D67)</f>
        <v>0</v>
      </c>
      <c r="E63" s="20">
        <f t="shared" si="13"/>
        <v>0</v>
      </c>
      <c r="F63" s="20">
        <f t="shared" si="13"/>
        <v>872048000</v>
      </c>
      <c r="G63" s="20">
        <f t="shared" si="13"/>
        <v>0</v>
      </c>
      <c r="H63" s="20">
        <f t="shared" si="13"/>
        <v>114048000</v>
      </c>
      <c r="I63" s="20">
        <f t="shared" si="13"/>
        <v>758000000</v>
      </c>
      <c r="J63" s="20">
        <f t="shared" si="13"/>
        <v>44814827</v>
      </c>
      <c r="K63" s="20">
        <f t="shared" si="13"/>
        <v>44814827</v>
      </c>
      <c r="L63" s="20">
        <f t="shared" si="13"/>
        <v>44814827</v>
      </c>
      <c r="M63" s="20">
        <f t="shared" si="13"/>
        <v>44814827</v>
      </c>
      <c r="N63" s="118">
        <f t="shared" si="2"/>
        <v>5.1390321404326367E-2</v>
      </c>
      <c r="O63" s="119">
        <f t="shared" si="3"/>
        <v>5.1390321404326367E-2</v>
      </c>
      <c r="P63" s="120"/>
    </row>
    <row r="64" spans="1:16" s="207" customFormat="1" x14ac:dyDescent="0.25">
      <c r="A64" s="201" t="s">
        <v>172</v>
      </c>
      <c r="B64" s="202" t="s">
        <v>173</v>
      </c>
      <c r="C64" s="203">
        <v>10000000000</v>
      </c>
      <c r="D64" s="204"/>
      <c r="E64" s="204"/>
      <c r="F64" s="203">
        <v>10000000000</v>
      </c>
      <c r="G64" s="203">
        <v>9254630610</v>
      </c>
      <c r="H64" s="203">
        <v>0</v>
      </c>
      <c r="I64" s="203">
        <v>745369390</v>
      </c>
      <c r="J64" s="203">
        <v>0</v>
      </c>
      <c r="K64" s="203">
        <v>0</v>
      </c>
      <c r="L64" s="203">
        <v>0</v>
      </c>
      <c r="M64" s="203">
        <v>0</v>
      </c>
      <c r="N64" s="205">
        <f t="shared" si="2"/>
        <v>0</v>
      </c>
      <c r="O64" s="206">
        <f t="shared" si="3"/>
        <v>0</v>
      </c>
    </row>
    <row r="65" spans="1:16" x14ac:dyDescent="0.25">
      <c r="A65" s="94" t="s">
        <v>103</v>
      </c>
      <c r="B65" s="95" t="s">
        <v>104</v>
      </c>
      <c r="C65" s="96">
        <v>74048000</v>
      </c>
      <c r="D65" s="96">
        <v>0</v>
      </c>
      <c r="E65" s="96">
        <v>0</v>
      </c>
      <c r="F65" s="96">
        <v>74048000</v>
      </c>
      <c r="G65" s="96">
        <v>0</v>
      </c>
      <c r="H65" s="96">
        <v>74048000</v>
      </c>
      <c r="I65" s="96">
        <v>0</v>
      </c>
      <c r="J65" s="96">
        <v>17547713</v>
      </c>
      <c r="K65" s="96">
        <v>17547713</v>
      </c>
      <c r="L65" s="96">
        <v>17547713</v>
      </c>
      <c r="M65" s="96">
        <v>17547713</v>
      </c>
      <c r="N65" s="97">
        <f t="shared" si="2"/>
        <v>0.23697754159464132</v>
      </c>
      <c r="O65" s="98">
        <f t="shared" si="3"/>
        <v>0.23697754159464132</v>
      </c>
    </row>
    <row r="66" spans="1:16" x14ac:dyDescent="0.25">
      <c r="A66" s="94" t="s">
        <v>105</v>
      </c>
      <c r="B66" s="95" t="s">
        <v>106</v>
      </c>
      <c r="C66" s="96">
        <v>40000000</v>
      </c>
      <c r="D66" s="96">
        <v>0</v>
      </c>
      <c r="E66" s="96">
        <v>0</v>
      </c>
      <c r="F66" s="96">
        <v>40000000</v>
      </c>
      <c r="G66" s="96">
        <v>0</v>
      </c>
      <c r="H66" s="96">
        <v>40000000</v>
      </c>
      <c r="I66" s="96">
        <v>0</v>
      </c>
      <c r="J66" s="96">
        <v>27267114</v>
      </c>
      <c r="K66" s="96">
        <v>27267114</v>
      </c>
      <c r="L66" s="96">
        <v>27267114</v>
      </c>
      <c r="M66" s="96">
        <v>27267114</v>
      </c>
      <c r="N66" s="97">
        <f t="shared" si="2"/>
        <v>0.68167785000000003</v>
      </c>
      <c r="O66" s="98">
        <f t="shared" si="3"/>
        <v>0.68167785000000003</v>
      </c>
    </row>
    <row r="67" spans="1:16" x14ac:dyDescent="0.25">
      <c r="A67" s="94" t="s">
        <v>107</v>
      </c>
      <c r="B67" s="95" t="s">
        <v>108</v>
      </c>
      <c r="C67" s="96">
        <v>758000000</v>
      </c>
      <c r="D67" s="96">
        <v>0</v>
      </c>
      <c r="E67" s="96">
        <v>0</v>
      </c>
      <c r="F67" s="96">
        <v>758000000</v>
      </c>
      <c r="G67" s="96">
        <v>0</v>
      </c>
      <c r="H67" s="96">
        <v>0</v>
      </c>
      <c r="I67" s="96">
        <v>758000000</v>
      </c>
      <c r="J67" s="96">
        <v>0</v>
      </c>
      <c r="K67" s="96">
        <v>0</v>
      </c>
      <c r="L67" s="96">
        <v>0</v>
      </c>
      <c r="M67" s="96">
        <v>0</v>
      </c>
      <c r="N67" s="97">
        <f t="shared" si="2"/>
        <v>0</v>
      </c>
      <c r="O67" s="98">
        <f t="shared" si="3"/>
        <v>0</v>
      </c>
    </row>
    <row r="68" spans="1:16" s="123" customFormat="1" ht="19.5" customHeight="1" x14ac:dyDescent="0.25">
      <c r="A68" s="192" t="s">
        <v>159</v>
      </c>
      <c r="B68" s="191"/>
      <c r="C68" s="20">
        <f>SUM(C69:C71)</f>
        <v>173559000</v>
      </c>
      <c r="D68" s="20">
        <f t="shared" ref="D68:M68" si="14">SUM(D69:D70)</f>
        <v>0</v>
      </c>
      <c r="E68" s="20">
        <f t="shared" si="14"/>
        <v>0</v>
      </c>
      <c r="F68" s="20">
        <f t="shared" si="14"/>
        <v>21711000</v>
      </c>
      <c r="G68" s="20">
        <f t="shared" si="14"/>
        <v>0</v>
      </c>
      <c r="H68" s="20">
        <f t="shared" si="14"/>
        <v>0</v>
      </c>
      <c r="I68" s="20">
        <f t="shared" si="14"/>
        <v>21711000</v>
      </c>
      <c r="J68" s="20">
        <f t="shared" si="14"/>
        <v>0</v>
      </c>
      <c r="K68" s="20">
        <f t="shared" si="14"/>
        <v>0</v>
      </c>
      <c r="L68" s="20">
        <f t="shared" si="14"/>
        <v>0</v>
      </c>
      <c r="M68" s="20">
        <f t="shared" si="14"/>
        <v>0</v>
      </c>
      <c r="N68" s="118">
        <f t="shared" si="2"/>
        <v>0</v>
      </c>
      <c r="O68" s="119">
        <f t="shared" si="3"/>
        <v>0</v>
      </c>
      <c r="P68" s="122"/>
    </row>
    <row r="69" spans="1:16" x14ac:dyDescent="0.25">
      <c r="A69" s="94" t="s">
        <v>109</v>
      </c>
      <c r="B69" s="95" t="s">
        <v>110</v>
      </c>
      <c r="C69" s="96">
        <v>20000000</v>
      </c>
      <c r="D69" s="96">
        <v>0</v>
      </c>
      <c r="E69" s="96">
        <v>0</v>
      </c>
      <c r="F69" s="96">
        <v>20000000</v>
      </c>
      <c r="G69" s="96">
        <v>0</v>
      </c>
      <c r="H69" s="96">
        <v>0</v>
      </c>
      <c r="I69" s="96">
        <v>20000000</v>
      </c>
      <c r="J69" s="96">
        <v>0</v>
      </c>
      <c r="K69" s="96">
        <v>0</v>
      </c>
      <c r="L69" s="96">
        <v>0</v>
      </c>
      <c r="M69" s="96">
        <v>0</v>
      </c>
      <c r="N69" s="97">
        <f t="shared" si="2"/>
        <v>0</v>
      </c>
      <c r="O69" s="98">
        <f t="shared" si="3"/>
        <v>0</v>
      </c>
    </row>
    <row r="70" spans="1:16" x14ac:dyDescent="0.25">
      <c r="A70" s="94" t="s">
        <v>111</v>
      </c>
      <c r="B70" s="95" t="s">
        <v>112</v>
      </c>
      <c r="C70" s="96">
        <v>1711000</v>
      </c>
      <c r="D70" s="96">
        <v>0</v>
      </c>
      <c r="E70" s="96">
        <v>0</v>
      </c>
      <c r="F70" s="96">
        <v>1711000</v>
      </c>
      <c r="G70" s="96">
        <v>0</v>
      </c>
      <c r="H70" s="96">
        <v>0</v>
      </c>
      <c r="I70" s="96">
        <v>1711000</v>
      </c>
      <c r="J70" s="96">
        <v>0</v>
      </c>
      <c r="K70" s="96">
        <v>0</v>
      </c>
      <c r="L70" s="96">
        <v>0</v>
      </c>
      <c r="M70" s="96">
        <v>0</v>
      </c>
      <c r="N70" s="97">
        <f t="shared" si="2"/>
        <v>0</v>
      </c>
      <c r="O70" s="98">
        <f t="shared" si="3"/>
        <v>0</v>
      </c>
    </row>
    <row r="71" spans="1:16" s="214" customFormat="1" x14ac:dyDescent="0.25">
      <c r="A71" s="208" t="s">
        <v>174</v>
      </c>
      <c r="B71" s="209" t="s">
        <v>175</v>
      </c>
      <c r="C71" s="210">
        <v>151848000</v>
      </c>
      <c r="D71" s="211"/>
      <c r="E71" s="211"/>
      <c r="F71" s="210">
        <v>151848000</v>
      </c>
      <c r="G71" s="210"/>
      <c r="H71" s="210"/>
      <c r="I71" s="210">
        <v>151848000</v>
      </c>
      <c r="J71" s="210"/>
      <c r="K71" s="210"/>
      <c r="L71" s="210"/>
      <c r="M71" s="210"/>
      <c r="N71" s="212"/>
      <c r="O71" s="213"/>
    </row>
    <row r="72" spans="1:16" s="123" customFormat="1" ht="18.5" customHeight="1" x14ac:dyDescent="0.25">
      <c r="A72" s="193" t="s">
        <v>160</v>
      </c>
      <c r="B72" s="194"/>
      <c r="C72" s="20">
        <f>SUM(C73:C83)</f>
        <v>21000000000</v>
      </c>
      <c r="D72" s="20">
        <f t="shared" ref="D72:M72" si="15">SUM(D73:D83)</f>
        <v>0</v>
      </c>
      <c r="E72" s="20">
        <f t="shared" si="15"/>
        <v>0</v>
      </c>
      <c r="F72" s="20">
        <f t="shared" si="15"/>
        <v>21000000000</v>
      </c>
      <c r="G72" s="20">
        <f t="shared" si="15"/>
        <v>0</v>
      </c>
      <c r="H72" s="20">
        <f t="shared" si="15"/>
        <v>12782093015.309999</v>
      </c>
      <c r="I72" s="20">
        <f t="shared" si="15"/>
        <v>8217906984.6900005</v>
      </c>
      <c r="J72" s="20">
        <f t="shared" si="15"/>
        <v>11154116667.23</v>
      </c>
      <c r="K72" s="20">
        <f t="shared" si="15"/>
        <v>1498112656.5699999</v>
      </c>
      <c r="L72" s="20">
        <f t="shared" si="15"/>
        <v>1152831225.5699999</v>
      </c>
      <c r="M72" s="20">
        <f t="shared" si="15"/>
        <v>1031593465</v>
      </c>
      <c r="N72" s="118">
        <f t="shared" si="2"/>
        <v>0.53114841272523805</v>
      </c>
      <c r="O72" s="119">
        <f t="shared" si="3"/>
        <v>7.1338697931904754E-2</v>
      </c>
      <c r="P72" s="122"/>
    </row>
    <row r="73" spans="1:16" x14ac:dyDescent="0.25">
      <c r="A73" s="94" t="s">
        <v>113</v>
      </c>
      <c r="B73" s="95" t="s">
        <v>114</v>
      </c>
      <c r="C73" s="96">
        <v>5478939178</v>
      </c>
      <c r="D73" s="96">
        <v>0</v>
      </c>
      <c r="E73" s="96">
        <v>0</v>
      </c>
      <c r="F73" s="96">
        <v>5478939178</v>
      </c>
      <c r="G73" s="96">
        <v>0</v>
      </c>
      <c r="H73" s="96">
        <v>5189163128</v>
      </c>
      <c r="I73" s="96">
        <v>289776050</v>
      </c>
      <c r="J73" s="96">
        <v>4955347141</v>
      </c>
      <c r="K73" s="96">
        <v>699368142</v>
      </c>
      <c r="L73" s="96">
        <v>562443415</v>
      </c>
      <c r="M73" s="96">
        <v>518426825</v>
      </c>
      <c r="N73" s="97">
        <f t="shared" ref="N73:N84" si="16">+J73/F73</f>
        <v>0.9044355084096537</v>
      </c>
      <c r="O73" s="98">
        <f t="shared" ref="O73:O84" si="17">+K73/F73</f>
        <v>0.12764663364182358</v>
      </c>
    </row>
    <row r="74" spans="1:16" x14ac:dyDescent="0.25">
      <c r="A74" s="94" t="s">
        <v>115</v>
      </c>
      <c r="B74" s="95" t="s">
        <v>116</v>
      </c>
      <c r="C74" s="96">
        <v>841218420</v>
      </c>
      <c r="D74" s="96">
        <v>0</v>
      </c>
      <c r="E74" s="96">
        <v>0</v>
      </c>
      <c r="F74" s="96">
        <v>841218420</v>
      </c>
      <c r="G74" s="96">
        <v>0</v>
      </c>
      <c r="H74" s="96">
        <v>583836720</v>
      </c>
      <c r="I74" s="96">
        <v>257381700</v>
      </c>
      <c r="J74" s="96">
        <v>577555287</v>
      </c>
      <c r="K74" s="96">
        <v>74901777</v>
      </c>
      <c r="L74" s="96">
        <v>52431242</v>
      </c>
      <c r="M74" s="96">
        <v>52431242</v>
      </c>
      <c r="N74" s="97">
        <f t="shared" si="16"/>
        <v>0.68656994814735517</v>
      </c>
      <c r="O74" s="98">
        <f t="shared" si="17"/>
        <v>8.9039630159311059E-2</v>
      </c>
    </row>
    <row r="75" spans="1:16" x14ac:dyDescent="0.25">
      <c r="A75" s="94" t="s">
        <v>117</v>
      </c>
      <c r="B75" s="95" t="s">
        <v>118</v>
      </c>
      <c r="C75" s="96">
        <v>2113630925</v>
      </c>
      <c r="D75" s="96">
        <v>0</v>
      </c>
      <c r="E75" s="96">
        <v>0</v>
      </c>
      <c r="F75" s="96">
        <v>2113630925</v>
      </c>
      <c r="G75" s="96">
        <v>0</v>
      </c>
      <c r="H75" s="96">
        <v>1762586938</v>
      </c>
      <c r="I75" s="96">
        <v>351043987</v>
      </c>
      <c r="J75" s="96">
        <v>1336500871</v>
      </c>
      <c r="K75" s="96">
        <v>112586527</v>
      </c>
      <c r="L75" s="96">
        <v>64369859</v>
      </c>
      <c r="M75" s="96">
        <v>64369859</v>
      </c>
      <c r="N75" s="97">
        <f t="shared" si="16"/>
        <v>0.63232461977722054</v>
      </c>
      <c r="O75" s="98">
        <f t="shared" si="17"/>
        <v>5.3266881018974491E-2</v>
      </c>
    </row>
    <row r="76" spans="1:16" x14ac:dyDescent="0.25">
      <c r="A76" s="94" t="s">
        <v>119</v>
      </c>
      <c r="B76" s="95" t="s">
        <v>120</v>
      </c>
      <c r="C76" s="96">
        <v>550000000</v>
      </c>
      <c r="D76" s="96">
        <v>0</v>
      </c>
      <c r="E76" s="96">
        <v>0</v>
      </c>
      <c r="F76" s="96">
        <v>550000000</v>
      </c>
      <c r="G76" s="96">
        <v>0</v>
      </c>
      <c r="H76" s="96">
        <v>0</v>
      </c>
      <c r="I76" s="96">
        <v>550000000</v>
      </c>
      <c r="J76" s="96">
        <v>0</v>
      </c>
      <c r="K76" s="96">
        <v>0</v>
      </c>
      <c r="L76" s="96">
        <v>0</v>
      </c>
      <c r="M76" s="96">
        <v>0</v>
      </c>
      <c r="N76" s="97">
        <f t="shared" si="16"/>
        <v>0</v>
      </c>
      <c r="O76" s="98">
        <f t="shared" si="17"/>
        <v>0</v>
      </c>
    </row>
    <row r="77" spans="1:16" x14ac:dyDescent="0.25">
      <c r="A77" s="94" t="s">
        <v>121</v>
      </c>
      <c r="B77" s="95" t="s">
        <v>122</v>
      </c>
      <c r="C77" s="96">
        <v>3740440000</v>
      </c>
      <c r="D77" s="96">
        <v>0</v>
      </c>
      <c r="E77" s="96">
        <v>0</v>
      </c>
      <c r="F77" s="96">
        <v>3740440000</v>
      </c>
      <c r="G77" s="96">
        <v>0</v>
      </c>
      <c r="H77" s="96">
        <v>1029266667</v>
      </c>
      <c r="I77" s="96">
        <v>2711173333</v>
      </c>
      <c r="J77" s="96">
        <v>1029266667</v>
      </c>
      <c r="K77" s="96">
        <v>180586664</v>
      </c>
      <c r="L77" s="96">
        <v>129486663</v>
      </c>
      <c r="M77" s="96">
        <v>129486663</v>
      </c>
      <c r="N77" s="97">
        <f t="shared" si="16"/>
        <v>0.27517261792730269</v>
      </c>
      <c r="O77" s="98">
        <f t="shared" si="17"/>
        <v>4.8279524334035567E-2</v>
      </c>
    </row>
    <row r="78" spans="1:16" x14ac:dyDescent="0.25">
      <c r="A78" s="94" t="s">
        <v>123</v>
      </c>
      <c r="B78" s="95" t="s">
        <v>124</v>
      </c>
      <c r="C78" s="96">
        <v>1030770275</v>
      </c>
      <c r="D78" s="96">
        <v>0</v>
      </c>
      <c r="E78" s="96">
        <v>0</v>
      </c>
      <c r="F78" s="96">
        <v>1030770275</v>
      </c>
      <c r="G78" s="96">
        <v>0</v>
      </c>
      <c r="H78" s="96">
        <v>271000000</v>
      </c>
      <c r="I78" s="96">
        <v>759770275</v>
      </c>
      <c r="J78" s="96">
        <v>270433334</v>
      </c>
      <c r="K78" s="96">
        <v>35699326</v>
      </c>
      <c r="L78" s="96">
        <v>23233326</v>
      </c>
      <c r="M78" s="96">
        <v>23233326</v>
      </c>
      <c r="N78" s="97">
        <f t="shared" si="16"/>
        <v>0.26236043137739878</v>
      </c>
      <c r="O78" s="98">
        <f t="shared" si="17"/>
        <v>3.4633639391667553E-2</v>
      </c>
    </row>
    <row r="79" spans="1:16" x14ac:dyDescent="0.25">
      <c r="A79" s="94" t="s">
        <v>125</v>
      </c>
      <c r="B79" s="95" t="s">
        <v>126</v>
      </c>
      <c r="C79" s="96">
        <v>515323489</v>
      </c>
      <c r="D79" s="96">
        <v>0</v>
      </c>
      <c r="E79" s="96">
        <v>0</v>
      </c>
      <c r="F79" s="96">
        <v>515323489</v>
      </c>
      <c r="G79" s="96">
        <v>0</v>
      </c>
      <c r="H79" s="96">
        <v>0</v>
      </c>
      <c r="I79" s="96">
        <v>515323489</v>
      </c>
      <c r="J79" s="96">
        <v>0</v>
      </c>
      <c r="K79" s="96">
        <v>0</v>
      </c>
      <c r="L79" s="96">
        <v>0</v>
      </c>
      <c r="M79" s="96">
        <v>0</v>
      </c>
      <c r="N79" s="97">
        <f t="shared" si="16"/>
        <v>0</v>
      </c>
      <c r="O79" s="98">
        <f t="shared" si="17"/>
        <v>0</v>
      </c>
    </row>
    <row r="80" spans="1:16" x14ac:dyDescent="0.25">
      <c r="A80" s="94" t="s">
        <v>127</v>
      </c>
      <c r="B80" s="95" t="s">
        <v>128</v>
      </c>
      <c r="C80" s="96">
        <v>2401001710</v>
      </c>
      <c r="D80" s="96">
        <v>0</v>
      </c>
      <c r="E80" s="96">
        <v>0</v>
      </c>
      <c r="F80" s="96">
        <v>2401001710</v>
      </c>
      <c r="G80" s="96">
        <v>0</v>
      </c>
      <c r="H80" s="96">
        <v>1413561990.3099999</v>
      </c>
      <c r="I80" s="96">
        <v>987439719.69000006</v>
      </c>
      <c r="J80" s="96">
        <v>662484158.23000002</v>
      </c>
      <c r="K80" s="96">
        <v>146195220.56999999</v>
      </c>
      <c r="L80" s="96">
        <v>131141720.56999999</v>
      </c>
      <c r="M80" s="96">
        <v>64870550</v>
      </c>
      <c r="N80" s="97">
        <f t="shared" si="16"/>
        <v>0.2759199027101068</v>
      </c>
      <c r="O80" s="98">
        <f t="shared" si="17"/>
        <v>6.0889261328347821E-2</v>
      </c>
    </row>
    <row r="81" spans="1:16" x14ac:dyDescent="0.25">
      <c r="A81" s="94" t="s">
        <v>129</v>
      </c>
      <c r="B81" s="95" t="s">
        <v>130</v>
      </c>
      <c r="C81" s="96">
        <v>1358500000</v>
      </c>
      <c r="D81" s="96">
        <v>0</v>
      </c>
      <c r="E81" s="96">
        <v>0</v>
      </c>
      <c r="F81" s="96">
        <v>1358500000</v>
      </c>
      <c r="G81" s="96">
        <v>0</v>
      </c>
      <c r="H81" s="96">
        <v>1131477572</v>
      </c>
      <c r="I81" s="96">
        <v>227022428</v>
      </c>
      <c r="J81" s="96">
        <v>1037477572</v>
      </c>
      <c r="K81" s="96">
        <v>49591666</v>
      </c>
      <c r="L81" s="96">
        <v>33541666</v>
      </c>
      <c r="M81" s="96">
        <v>30591666</v>
      </c>
      <c r="N81" s="97">
        <f t="shared" si="16"/>
        <v>0.76369346485093859</v>
      </c>
      <c r="O81" s="98">
        <f t="shared" si="17"/>
        <v>3.6504722856091278E-2</v>
      </c>
    </row>
    <row r="82" spans="1:16" x14ac:dyDescent="0.25">
      <c r="A82" s="94" t="s">
        <v>131</v>
      </c>
      <c r="B82" s="95" t="s">
        <v>132</v>
      </c>
      <c r="C82" s="96">
        <v>1276000000</v>
      </c>
      <c r="D82" s="96">
        <v>0</v>
      </c>
      <c r="E82" s="96">
        <v>0</v>
      </c>
      <c r="F82" s="96">
        <v>1276000000</v>
      </c>
      <c r="G82" s="96">
        <v>0</v>
      </c>
      <c r="H82" s="96">
        <v>339500000</v>
      </c>
      <c r="I82" s="96">
        <v>936500000</v>
      </c>
      <c r="J82" s="96">
        <v>339500000</v>
      </c>
      <c r="K82" s="96">
        <v>59956667</v>
      </c>
      <c r="L82" s="96">
        <v>47806667</v>
      </c>
      <c r="M82" s="96">
        <v>47806667</v>
      </c>
      <c r="N82" s="97">
        <f t="shared" si="16"/>
        <v>0.26606583072100315</v>
      </c>
      <c r="O82" s="98">
        <f t="shared" si="17"/>
        <v>4.6987983542319749E-2</v>
      </c>
    </row>
    <row r="83" spans="1:16" ht="11" thickBot="1" x14ac:dyDescent="0.3">
      <c r="A83" s="94" t="s">
        <v>133</v>
      </c>
      <c r="B83" s="95" t="s">
        <v>134</v>
      </c>
      <c r="C83" s="96">
        <v>1694176003</v>
      </c>
      <c r="D83" s="96">
        <v>0</v>
      </c>
      <c r="E83" s="96">
        <v>0</v>
      </c>
      <c r="F83" s="96">
        <v>1694176003</v>
      </c>
      <c r="G83" s="96">
        <v>0</v>
      </c>
      <c r="H83" s="96">
        <v>1061700000</v>
      </c>
      <c r="I83" s="96">
        <v>632476003</v>
      </c>
      <c r="J83" s="96">
        <v>945551637</v>
      </c>
      <c r="K83" s="96">
        <v>139226667</v>
      </c>
      <c r="L83" s="96">
        <v>108376667</v>
      </c>
      <c r="M83" s="96">
        <v>100376667</v>
      </c>
      <c r="N83" s="97">
        <f t="shared" si="16"/>
        <v>0.55811889397892744</v>
      </c>
      <c r="O83" s="98">
        <f t="shared" si="17"/>
        <v>8.2179576828771791E-2</v>
      </c>
    </row>
    <row r="84" spans="1:16" s="121" customFormat="1" ht="19" customHeight="1" thickTop="1" thickBot="1" x14ac:dyDescent="0.4">
      <c r="A84" s="124"/>
      <c r="B84" s="125"/>
      <c r="C84" s="14">
        <f>+C5+C72</f>
        <v>63023489000</v>
      </c>
      <c r="D84" s="14">
        <f t="shared" ref="D84:M84" si="18">+D5+D72</f>
        <v>46152377</v>
      </c>
      <c r="E84" s="14">
        <f t="shared" si="18"/>
        <v>46152377</v>
      </c>
      <c r="F84" s="14">
        <f t="shared" si="18"/>
        <v>52871641000</v>
      </c>
      <c r="G84" s="14">
        <f t="shared" si="18"/>
        <v>1551645000</v>
      </c>
      <c r="H84" s="14">
        <f t="shared" si="18"/>
        <v>41202131444.400002</v>
      </c>
      <c r="I84" s="14">
        <f t="shared" si="18"/>
        <v>10117864555.6</v>
      </c>
      <c r="J84" s="14">
        <f t="shared" si="18"/>
        <v>24032219235.849998</v>
      </c>
      <c r="K84" s="14">
        <f t="shared" si="18"/>
        <v>7126488992.7699995</v>
      </c>
      <c r="L84" s="14">
        <f t="shared" si="18"/>
        <v>6651387560.7699995</v>
      </c>
      <c r="M84" s="14">
        <f t="shared" si="18"/>
        <v>6484128781.1999998</v>
      </c>
      <c r="N84" s="126">
        <f t="shared" si="16"/>
        <v>0.45453893204960288</v>
      </c>
      <c r="O84" s="127">
        <f t="shared" si="17"/>
        <v>0.13478849640339327</v>
      </c>
      <c r="P84" s="120"/>
    </row>
    <row r="85" spans="1:16" ht="11" thickTop="1" x14ac:dyDescent="0.25">
      <c r="A85" s="169" t="s">
        <v>169</v>
      </c>
    </row>
  </sheetData>
  <mergeCells count="9">
    <mergeCell ref="A63:B63"/>
    <mergeCell ref="A68:B68"/>
    <mergeCell ref="A72:B72"/>
    <mergeCell ref="A1:O1"/>
    <mergeCell ref="A2:O2"/>
    <mergeCell ref="A3:O3"/>
    <mergeCell ref="A5:B5"/>
    <mergeCell ref="A6:B6"/>
    <mergeCell ref="A35:B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Marzo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Constanza Gomez Rojas</dc:creator>
  <cp:lastModifiedBy>Mayra Constanza Gomez Rojas</cp:lastModifiedBy>
  <dcterms:created xsi:type="dcterms:W3CDTF">2023-03-30T14:33:01Z</dcterms:created>
  <dcterms:modified xsi:type="dcterms:W3CDTF">2023-04-10T20:55:37Z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