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defaultThemeVersion="166925"/>
  <mc:AlternateContent xmlns:mc="http://schemas.openxmlformats.org/markup-compatibility/2006">
    <mc:Choice Requires="x15">
      <x15ac:absPath xmlns:x15ac="http://schemas.microsoft.com/office/spreadsheetml/2010/11/ac" url="C:\Users\Sandra\Desktop\Desktop\PLAN ESTRATEGICO\SEGUIMIENTO PRIMER SEMESTRE\"/>
    </mc:Choice>
  </mc:AlternateContent>
  <xr:revisionPtr revIDLastSave="0" documentId="13_ncr:1_{2B4AC352-B2F2-4265-BFC0-B87BD462D171}" xr6:coauthVersionLast="36" xr6:coauthVersionMax="36" xr10:uidLastSave="{00000000-0000-0000-0000-000000000000}"/>
  <bookViews>
    <workbookView xWindow="0" yWindow="0" windowWidth="20490" windowHeight="7650" firstSheet="1" activeTab="1" xr2:uid="{00000000-000D-0000-FFFF-FFFF00000000}"/>
  </bookViews>
  <sheets>
    <sheet name="PLAN ESTRATÉGICO" sheetId="3" r:id="rId1"/>
    <sheet name="SEGUIMIENTO PLAN ESTRATÉGICO"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2" l="1"/>
  <c r="H6" i="3"/>
  <c r="I6" i="3" s="1"/>
  <c r="J6" i="3" s="1"/>
  <c r="K6" i="3" s="1"/>
  <c r="N18" i="2"/>
  <c r="P18" i="2" s="1"/>
  <c r="U18" i="2" s="1"/>
  <c r="S18" i="2"/>
  <c r="N9" i="2" l="1"/>
  <c r="N10" i="2"/>
  <c r="N11" i="2"/>
  <c r="N12" i="2"/>
  <c r="N13" i="2"/>
  <c r="N14" i="2"/>
  <c r="N15" i="2"/>
  <c r="N17" i="2"/>
  <c r="P9" i="2" l="1"/>
  <c r="P10" i="2"/>
  <c r="P11" i="2"/>
  <c r="P12" i="2"/>
  <c r="P13" i="2"/>
  <c r="P14" i="2"/>
  <c r="P15" i="2"/>
  <c r="P17" i="2"/>
  <c r="S10" i="2" l="1"/>
  <c r="S9" i="2" l="1"/>
  <c r="S11" i="2"/>
  <c r="S12" i="2"/>
  <c r="S13" i="2"/>
  <c r="S14" i="2"/>
  <c r="S15" i="2"/>
  <c r="S17" i="2"/>
  <c r="S8" i="2"/>
  <c r="U11" i="2"/>
  <c r="U12" i="2"/>
  <c r="U15" i="2"/>
  <c r="U17" i="2"/>
  <c r="U9" i="2"/>
  <c r="U10" i="2"/>
  <c r="U13" i="2"/>
  <c r="U14" i="2"/>
  <c r="J8" i="2" l="1"/>
  <c r="K8" i="2" s="1"/>
  <c r="L8" i="2" s="1"/>
  <c r="N8" i="2"/>
  <c r="P8" i="2" s="1"/>
  <c r="U8" i="2" s="1"/>
</calcChain>
</file>

<file path=xl/sharedStrings.xml><?xml version="1.0" encoding="utf-8"?>
<sst xmlns="http://schemas.openxmlformats.org/spreadsheetml/2006/main" count="269" uniqueCount="123">
  <si>
    <t>Objetivo Sectorial</t>
  </si>
  <si>
    <t>Estratégia Sectorial</t>
  </si>
  <si>
    <t>Objetivo Estratégico Institucional</t>
  </si>
  <si>
    <t>Estratégia</t>
  </si>
  <si>
    <t>Indicador</t>
  </si>
  <si>
    <t>Unidad de Medida</t>
  </si>
  <si>
    <t>Línea Base (2018)</t>
  </si>
  <si>
    <t>META</t>
  </si>
  <si>
    <t>Dependencia Responsable</t>
  </si>
  <si>
    <t>Proceso</t>
  </si>
  <si>
    <t>Dimensión  MIPG</t>
  </si>
  <si>
    <t>Pollítica de Gestión y Desempeño</t>
  </si>
  <si>
    <t>Total Cuatrienio</t>
  </si>
  <si>
    <t>Fortalecer las instituciones del Sector Trabajo y la rendición de cuentas, en ejercicio del Buen Gobierno en búsqueda de la modernización, eficiencia eficacia y la transparencia</t>
  </si>
  <si>
    <t>Implementar planes de mejoramiento para cerrar de manera escalonada y de acuerdo con la capacidad presupuestal de la entidad, las brechas en el resultado del FURAG de cada vigencia</t>
  </si>
  <si>
    <t>OE1 -  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t>
  </si>
  <si>
    <t>E1. Implementar acciones para gestionar el conocimiento y la innovación a través de la integración del talento humano, las TIC, la comunicación estratégica y el análisis y organización de datos.</t>
  </si>
  <si>
    <t>Porcentaje</t>
  </si>
  <si>
    <t>N.A.</t>
  </si>
  <si>
    <t>Gestión del Talento Humano</t>
  </si>
  <si>
    <t>Gestión del Conocimiento y la Innovación</t>
  </si>
  <si>
    <t>Superintendencia Delegada para Estudios Especiales y Evaluación de Proyectos</t>
  </si>
  <si>
    <t>Estudios Especiales y Evaluación de Proyectos</t>
  </si>
  <si>
    <t>OE2 - Mejorar la capacidad institucional de la Superintendencia de Subsidio Familiar mediente la optimización de los recursos, el empoderamiento del talento humano, la articulación de los procesos y las tecnologías de la información y las comunicaciones con el fin de lograr una gestión sostenible, ágil, ética y transparente</t>
  </si>
  <si>
    <t>E2 Optimizar la gestión institucional a través de la consolidación del Modelo Integrado de Planeación y Gestión</t>
  </si>
  <si>
    <t>Valor absoluto</t>
  </si>
  <si>
    <t>E3. Mejorar los mecanismos para el diseño, estandarización y consolidación de los sistemas información, que permitan fortalecer la operación y apoyar la acción estratégica de la Superintendencia, frente a las demandas y necesidades de  los grupos de valor y partes interesadas.</t>
  </si>
  <si>
    <t>Oficina de Tecnologías de la Información y las Comunicaciones</t>
  </si>
  <si>
    <t>Gestión de sistemas de información</t>
  </si>
  <si>
    <t xml:space="preserve">Gestión con valores para resultados </t>
  </si>
  <si>
    <t>Gobierno digital
Seguridad digital</t>
  </si>
  <si>
    <t>Desarrollar acciones de inspección, vigilancia y control con el fin de dar cumplimiento a las normas legales, reglamentarias y convencionales en materia de trabajo decente</t>
  </si>
  <si>
    <t>Implementar acciones de Inspección, Vigilancia y Control - IVC que faciliten el mejoramiento continuo de los entes vigilados por la Superintendencia de Subdidio Familiar</t>
  </si>
  <si>
    <t>OE3 - Modernizar la inspección, vigilancia y control a través de la identificación y aplicación de buenas prácticas y acciones de mejora con el propósito de incrementar la estabilidad, seguridad y confianza del sistema de subsidio familiar.</t>
  </si>
  <si>
    <t>E4. Desarrollar actividades orientadas a atención de los grupos de valor y partes interesadas de la Superintendencia.</t>
  </si>
  <si>
    <t>Oficina de Protección al Usuario</t>
  </si>
  <si>
    <t>Interacción con el Ciudadano</t>
  </si>
  <si>
    <t xml:space="preserve">Dimensión Gestión con Valores para Resultados </t>
  </si>
  <si>
    <t xml:space="preserve">Política de Gestión de Servicio al Ciudadano </t>
  </si>
  <si>
    <t xml:space="preserve">Dimensión de Gestión con Valores para Resultados </t>
  </si>
  <si>
    <t>Política de Gestión Fortalecimiento Organizacional y Simplificación de Procesos</t>
  </si>
  <si>
    <t>Superintendencia Delegada para la Gestión</t>
  </si>
  <si>
    <t>Visita a Entes Vigilados</t>
  </si>
  <si>
    <t>Superintendencia Delegada para la Responsabilidad Administrativa y Medidas Especiales</t>
  </si>
  <si>
    <t>Control Legal de Cajas de Compensación Familiar</t>
  </si>
  <si>
    <t>E6. Fortalecer la obtención, procesamiento y análisis de estadísticas en relación con el sistema del subsidio familiar.</t>
  </si>
  <si>
    <t xml:space="preserve">Dimensión de Gestión con Valores para Resultados 
Dimensión de Gestión del Conocimiento y la Innvación  </t>
  </si>
  <si>
    <t>E7. Elaborar estudios especiales y evaluaciones de resultado e impacto para fortalecer el sistema del subsidio familiar.</t>
  </si>
  <si>
    <t>OE4 - Contribuir con una mayor utilización, apropiación de los beneficios que ofrece el sistema de subsidio familiar mediante mecanismos de promoción, interacción, socialización y participación ciudadana para generar valor público.</t>
  </si>
  <si>
    <t xml:space="preserve">Objetivo Estratégico </t>
  </si>
  <si>
    <t>2DO SEMESTRE</t>
  </si>
  <si>
    <t>META ANUAL</t>
  </si>
  <si>
    <t>% DE EJECUCIÓN ACUMULADA</t>
  </si>
  <si>
    <t>PROGRAMADO</t>
  </si>
  <si>
    <t>EJECUTADO</t>
  </si>
  <si>
    <t>% DE EJECUCIÓN</t>
  </si>
  <si>
    <t>%</t>
  </si>
  <si>
    <t xml:space="preserve">OE1 </t>
  </si>
  <si>
    <t>Porcentaje acumulado de actividades realizadas para estructurar el modelo de observatorio del subsidio familiar en Colombia</t>
  </si>
  <si>
    <t xml:space="preserve">OE2 </t>
  </si>
  <si>
    <t>Calificación del índice de desempeño institucional del MIPG</t>
  </si>
  <si>
    <t>Porcentaje de procesos automáticos nuevos que apoyan la gestión institucional</t>
  </si>
  <si>
    <t xml:space="preserve">OE3 </t>
  </si>
  <si>
    <t>Porcentaje de alertas  generadas a la Alta  Dirección de la Supersubsidio sobre tipologías de PQRs identificadas de alto impacto en los afiliados al sistema del subsidio familiar</t>
  </si>
  <si>
    <t xml:space="preserve"> E5. Estandarizar y fortalecer la inspección, vigilancia y control de la Superintendencia  con el diseño, evaluación y aplicación de metodologías orientadas a preservar la estabilidad, seguridad y confianza del sistema del subsidio familiar.</t>
  </si>
  <si>
    <t xml:space="preserve">Porcentaje acumulado de actividades realizadas para el mejoramiento del modelo de seguimiento de las inversiones realizadas por las CCF  </t>
  </si>
  <si>
    <t>Porcentaje acumulado de actividades realizadas para estructurar un modelo de supervisión basado en riesgos a partir de buenas prácticas empresariales</t>
  </si>
  <si>
    <t>Porcentaje acumulado de actividades realizadas para estructurar el modelo de indicadores técnicos y financieros para la adopción, modificación y levantamiento de medidas cautelares</t>
  </si>
  <si>
    <t>Porcentaje de estructuras de datos diseñadas para ser incorporadas en el sistema de información</t>
  </si>
  <si>
    <t xml:space="preserve">OE4 </t>
  </si>
  <si>
    <t>Mecanismos de participación ciudadana operando de manera permanente</t>
  </si>
  <si>
    <t>NA</t>
  </si>
  <si>
    <t>Porcentaje acumulado de estructuración e implementación del  programa de gestión del conocimiento y la innovación orientado a la generación de conocimiento estratégico y valor público</t>
  </si>
  <si>
    <t xml:space="preserve">Porcentaje acumulado de actividades realizadas para estructurar y socializar documento de buenas prácticas de órganos corporativos </t>
  </si>
  <si>
    <t>Número de estudios especiales del sistema de subsidio familiar</t>
  </si>
  <si>
    <t>Oficina Asesora de Planeación</t>
  </si>
  <si>
    <t>Oficina Protección al Usuario</t>
  </si>
  <si>
    <t>SEGUIMIENTO ANUAL 2019</t>
  </si>
  <si>
    <t xml:space="preserve">EJECUTADO </t>
  </si>
  <si>
    <t xml:space="preserve">Política de Gestión de Fortalecimiento Organizacional y Simplificación de Procesos
Política de Gestión del Conocimiento y la Innovación 
</t>
  </si>
  <si>
    <t xml:space="preserve"> </t>
  </si>
  <si>
    <t>SUPERINTENDENCIA DEL SUBSIDIO FAMILIAR
PLAN ESTRATÉGICO INSTITUCIONAL 2019 - 2022</t>
  </si>
  <si>
    <t>Porcentaje de estructuración e implementación del  programa de gestión del conocimiento y la innovación orientado a la generación de conococimiento estratégico y valor público</t>
  </si>
  <si>
    <t>Secretaría General / Coordinación Talento Humano</t>
  </si>
  <si>
    <t>Oficina Asesora de Planeación
Secretaría General
Oficina de Tecnologías de la Información y las Comunicaciones
Oficina Asesora Jurídica
Oficina de Control Interno</t>
  </si>
  <si>
    <t>Planeación institucional</t>
  </si>
  <si>
    <t>Direccionamietno estratégico y planeación</t>
  </si>
  <si>
    <t>Planeación insttiucional</t>
  </si>
  <si>
    <t>Porcentaje de alertas generadas a la Alta  Dirección de la Supersubsidio sobre tipologías de PQRs identificadas de alto impacto en los afiliados al sistema del subsidio familiar</t>
  </si>
  <si>
    <t>0%%</t>
  </si>
  <si>
    <t>Oficina de Protección y Atención al Usuario</t>
  </si>
  <si>
    <t xml:space="preserve">Porcentaje acumulado de actividades realizadas para diseñar y socializar documento de buenas prácticas de organos corporativos </t>
  </si>
  <si>
    <t>Número de estudios especiales del sistema de subisidio familiar</t>
  </si>
  <si>
    <t>Porcentaje acumulado de actividades realizadas para estructurar un modelo de evaluación de impacto socio económico de los servicios prestados por las CCF</t>
  </si>
  <si>
    <t>Participación Ciudadana en la Gestión Pública</t>
  </si>
  <si>
    <t>Lider del Reporte</t>
  </si>
  <si>
    <t>Meta</t>
  </si>
  <si>
    <t xml:space="preserve">Cumplimiento Primer semestre </t>
  </si>
  <si>
    <t>Análisis cualitativo
Primer Semestre 2020</t>
  </si>
  <si>
    <t>Frecuencia de Medición</t>
  </si>
  <si>
    <t>Semestral</t>
  </si>
  <si>
    <t>Anual</t>
  </si>
  <si>
    <t>SEGUIMIENTO PRIMER SEMESTRE 2020</t>
  </si>
  <si>
    <t xml:space="preserve"> PLAN ESTRATÉGICO INSTITUCIONAL 2019-2022</t>
  </si>
  <si>
    <t>*Secretaría General
*Oficina Asesora de Planeación
*Superintendencia Delegada para Estudios Especiales y Evaluación de Proyectos</t>
  </si>
  <si>
    <t xml:space="preserve">El diagnóstico sobre el observatorio social del Sistema del Subsidio Familiar durante el primer semestre y el desarrollo  en su fase inicial ha permitido establecer la importancia de este observatorio como herramienta que aportará a la gestión del conocimiento. Se definió el cronograma con el cual se desarrollaron las siguientes actividades: 
1-Se definió Plan de Trabajo, necesidades para su creación, nombre, definición de su alcance, estudio de antecedentes, requerimientos, objetivos.
2- Se realizó una encuesta con el fin de identificar algunos aspectos importantes que permitieran evidenciar las mejores prácticas, aplicándolas en la construcción y puesta en marcha del observatorio de investigación del sistema del subsidio familia, Enviada a centros de investigación de universidades, ministerios, entidades públicas.
3-  Benchmarking: se realizó un ejercicio de  investigación y análisis  sobre observatorios en Colombia y Ameríca Latina se complementó con los observatorios del sector trabajo y superintendencias. 
4- Con base en lo anterior se puso a disposición del equipo el diagnóstico sobre la estructuración de un modelo del observatorio del subsidio familiar en Colombia, con el fin de definir misión, visión, fines, destinatarios, dimensiones y/o líneas de acción y fuentes y herramientas de información. </t>
  </si>
  <si>
    <t>1- Se realizó el análisis de mercado para el estudio especial de tarifas, aprobado para el 2020. 
2- Se solicitó cambio del nombre del estudio especial (tarifas) por el de "cuota monetaria", el cual fué aprobado por el Comite Interinstitucional de la SSF de fecha 9 y 16 de junio de 2020, previa presentación realizada el 10 de junio ante el DNP y el Mintrabajo. 
3- Se realizó el análisis de mercado del estudio especial de "cuota monetaria" y se elaboraron los estudios previos con el fin de continuar los trámites de expedición del CDP y CARI,  se envió a Secretaria General (Coordinación de Contratación).</t>
  </si>
  <si>
    <t>Cordialmente,</t>
  </si>
  <si>
    <t>Sandra Milena Bernal Salazar</t>
  </si>
  <si>
    <t>Propietaria interior 20 apto 201</t>
  </si>
  <si>
    <t>Portal de modelia II </t>
  </si>
  <si>
    <t>Enviado  desde mi iPhone</t>
  </si>
  <si>
    <r>
      <t xml:space="preserve">
Programa de gestión del conocimiento  e innovación de análisis y organización de datos de la información del Sistema del Subsidio Familiar: Se desarrollaron acciones orientadas a la generación y mejoramiento del conocimiento dirigida a la ideación, investigación, innovación y experiementación a través de: 
1. Observatorio del Sistema del Subsidio Familiar (2020-2022): la finalidad del observatorio social está centrada en que la gestión pública cuente con herramientas que le permitan tomar decisiones inteligentes y la forma de hacerlo es a través del procesamiento de información estadística para tal fin. Compuesto por 4 fases. En el año 2020 culmina la fase 1 y se deja planteada la fase 2.
2. Herramientas: a través de la página web de la SSF, divulgación actualizada y periódica de información estadística del sistema del subsidio familiar, con nueva información en series estadísticas entre otras, para consulta de los grupos de interés.
3. Analítica institucional: Implementación de las proyecciones estadísticas 2020-2024 de afiliados y empresas al SSF. Implementación del anuario estadístico-2019 para , información. Actualización de publicaciones de SSF tales como boletines estadísticos del SSF, Infografías temáticas, implementación de mapas coropléticos del SSF
4. Cultura de compartir y difundir: a través de la página web publicación actualizada a disposición de los grupos de interés.
A partir de los resultados del FURAG 2019 socializados por el DAFP a finales del mes de mayo de 2020 se preparó el informe del desempeño de la Superintendencia que fue presentado ante el equipo directivo y los equipos de trabajo de las áreas. A partir de estos resultados se requiere iniciar el análisis correspondiente, específicamente en la politica de Gestion del Conocimiento y la Innovación para establecer el plan de trabajo y las acciones que se deben tener en cuenta para llevar a cabo el mapa de gestión del conocimiento en la Supersubsidio. 
Se gestiono el proceso de contratación del Plan institucional de capacitación, en modalidad presencial, bajo el número SAMC-003 DE 2020 en el Secop II.  sin embargo por la  situación actual de salud pública no se llevo acabo.  En consecuencia de lo anterior, se realizaron los ajustes para la ejecución virtual del Plan institucional de capacitación, el cual se publico en el Secop II a traves del proceso de selección  Abreviada de Menor Cuantía No. SSF-SAMC-005 de 2020, el cual se declaro desierto.
</t>
    </r>
    <r>
      <rPr>
        <sz val="12"/>
        <color rgb="FFFF0000"/>
        <rFont val="Arial"/>
        <family val="2"/>
      </rPr>
      <t xml:space="preserve">
</t>
    </r>
  </si>
  <si>
    <t>Durante el mes de febrero de 2020, se coordino y consolido los resultados de la gestión de 2019, bajo el Formulario Único Reporte de Avances de la Gestión (FURAGII), el cual constaba de 486 preguntas y abarco políticas adicionales sobre la mejora normativa y el proceso estadístico.
La metodología para la captura de información en las áreas fue presentada ante los directivos incluyendo etapas de presentación e identificación de las preguntas, acompañamiento a las áreas, recolección de evidencias y respuestas finales.  La fecha de presentación final de esta información a la Función Pública corresponde al 12 de marzo de 2020.
Una vez conocidos los resultados, se realizó el análisis correspondiente, de cada una de las políticas para establecer las acciones que se deben tener en cuenta, estos resultados y las acciones de mejora, fueron presentados ante el Comité Institucional de Gestión y Desempeño.</t>
  </si>
  <si>
    <t>Se recibieron  para seguimiento por parte de la DEEEP, 31 proyectos de inversión en el primer trimestre, y  en el segundo 45 proyectos. Todos los proyectos entraron a análisis y seguimiento.
Este seguimiento se realiza de acuerdo con la normatividad vigente con ocasión de la sentencia C-429 de 2019.
"Manual  Metodológico para el seguimiento de programas y proyectos en las Cajas de Compensación Familiar"</t>
  </si>
  <si>
    <t xml:space="preserve">
Se definió la versión 2  ajustada de la guía metodológica de la medición del impacto social de los planes, programas y proyectos de inversión presentado por las CCF.  
Para fortalecer la capacidad Institucional  se tiene proyectado para el segundo semestre de 2020, un seminario taller sobre la aplicación del impacto social en los proyectos de inversión, dirigido a las 43 CCF.
Así mismo, se incluye temas soportes de la evaluación del impacto social, tales como el seguimiento de los proyectos vs. el impacto social y temas estadísticos requeridos en el análisis y medición del impacto social.</t>
  </si>
  <si>
    <t xml:space="preserve">1. La estructura estadística se ajustó para el recibo de información de las CCF en forma virtual para aquellas actividades que aplica.
2. Elaboración de proyecciones estadísticas de los afiliados y empresas 2020-2024.
3. Inicio de acopio de información y diagnóstico para el reporte de la información del PND que mide las lineas J, K y M en aspectos tales como: orientación sexual, nivel de escolaridad, factor vulnerabilidad, estado civil y pertenencia étnica </t>
  </si>
  <si>
    <t>Siger - Sirevac: Avance en estabilización circular 7 2020, Circular 5 2020, Circular 9 2020 CGR, Registraduría, Delegada de proyectos, Nuevo sirevac Modulo CCF, Nuevo Sirevac Administradr, Migración al nuevo servidor, DANE, Convenios de Cooperaación internacional, Generar reportes de población, reportes financieros de límite máximo, Publicación de informes en el portal web. GTSS: Infraestructura - Soporte instalación de certificado sello de órgano. Modulo de PQRSF - 1. Mejoras al formulario de PQRSF - Requerimientos de Transparencia por Colombia. 2. Búsqueda de expedientes relacionados por correo electrónico de las personas interesadas. Sede Electronica - En la página Principal de la Sede Electrónica, en la consulta del trámite o servicio por Código, aparezca un mensaje de alerta. Modulo de Registro y Control - 1. Crear nuevas opciones en el formulario inicial del procedimiento  Presentación de Convocatoria de Asamblea General de Afiliados . 2. En el trámite  Aprobación e improbacion de las decisiones de Asamblea General , en la fase  2. Documentación  agregar nueva documentación. 3. Optimizacion en los certificados de existencia y representación legal de las Cajas de Compensación Familiar. Modulo Visitas a Entes Vigilados - Formación Procedimiento Visitas Entes Vigilados. soporte y mantenimiento del Portal Corporativo. Ejecutar, controlar y realizar seguimiento sobre los proyectos de desarrollo de software, Levantamiento de información sobre necesidades de negocio, modelamiento de procesos; especificación de requerimientos, elaboración de casos de uso, diagramas y prototipos; generación de documentos de requerimientos funcionales, con los usuarios funcionales de la SSF, Diagnosticar, revisar, ajustar y/o definir los procedimientos de aseguramiento de la calidad del software y de la información de la SSF, Recibir los entregables de software, que desarrolle la SSF, durante la vigencia del contrato, Apoyar los procesos de prueba de software, que determine la oficina TICs de la SSF, actualizar los procedimientos relaciondos con desarrollo de software, crear y actualizar el repositorio TFS. Crear la ETL para la generación de la información solicidada por el DANE y para la circular 7 de 2020. Diseño, desarrollo y pruebas de los contenidos para el curso virtual del sistema de información Sirevac dentro de la plataforma virtual</t>
  </si>
  <si>
    <t xml:space="preserve"> Se realizaron 21 alertas sobre las siguientes temáticas: 
Destino: Medidas Especiales Asunto: Incumplimiento a verificación de aportes con otras CCF, Cafam Mecanismo de Protección al Cesante
Destino: Oficina Asesora Jurídica Asunto: Concepto jurídico respecto a cesantes beneficiarios Ley 1636 de 2013 que recibieron algunos meses de beneficio, si al reactivar los meses faltantes tendrán derecho a bono alimenticio suspendido por Corte Constitucional.
Destino: Medidas Especiales Asunto: Investigaciones barreras administrativas para postulación a MPC Combarranquilla
Destino: Agente delegada vigilancia especial COMFACA y Medidas Especiales Asunto:  estipulación de fecha de terminación y entrega de viviendas Proyecto Caminos de Varsobia del Municipio de el Paujil - Caquetá.
Destino: Medidas Especiales Asunto: Solicitud de intervención en la construcción del Conjunto Residencial el Triunfo en Soacha Cundinamarca por fisuras contra Colsubsidio
Destino: Dirección para la Gestión de las CCF Asunto: Posibilidad de proporcionar directriz a las CCF respecto a la aplicabilidad de periodos de gracia en créditos sociales.
Destino: Medidas Especiales Asunto: Los certificados de representación legal tramitados por página web y kioskos no expiden la fecha de resolución de nombramiento de los directores.
Destino: Delegada Gestión para las CCF Asunto: Alerta COMFACUNDI, presunto atraso en el pago de salarios e inversiones en el exterior.
Destino: Secretaria General Asunto: Requerimiento de procuraduría de investigación disciplinaria.
Destino: Medidas Especiales Asunto: Presunta omisión de procedimiento requerimientos a empleador por inexactitudes en nómina
Destino: Delegada para estudios y evaluación de proyectos. Asunto: Informe y alerta sobre funcionamiento del programa llamado crédito social.
Destino: Oficina asesora jurídica Asunto: presentación de borrador circular independientes, categoría de trabajadores independientes es B.
Destino: Superintendente, Delegada para la Gestión y Delegada Medidas Especiales. Asunto: Denuncia no aprobación del Consejo Directivo Comfanorte de presupuesto para Fonniñez.
Destino: Oficina de comunicaciones Asunto: Aviso en redes de estafas a ciudadanos con información falsa de CAFAM respecto a subsidios de MPC.
Destino: Oficina Asesora Jurídica Asunto: solicitud concepto jurídico Fonniñez
Destino: Oficina Asesora Jurídica Asunto: solicitud concepto jurídico temas de conflicto de intereses revisor fiscal.
Destino:  Delegada de Gestión para las CCF Asunto: Servicios de Salud Comfacundi
Destino: Oficina Asesora Jurídica Asunto: Solicitud concepto jurídico prestación de servicios para hijos beneficiarios, si  los padres son diferentes categorías.</t>
  </si>
  <si>
    <t>Teniendo en cuenta lo que se ha definidico como "mecanismos de participación" para este plan estrátegico, se encuentran los siguientes avances:
Buzones interactivos: Estan en las cajas de compensación familiar 5 de ellos, los otros 5 se encuentran en ajustes del aplicativo para facilitar la interacción de los ciudadanos con los mismos, sin embargo debido al cierre de los centros recreacionales este canal no esta en el momento al alcance de la ciudadanía. 
Ferias de atención al ciudadano: Fueron suspendidas debido a que por las directrices del Ministerio de Salud para controlar la pandemia todos los eventos de asistencia masiva fueron suspendidos.
Call center: Se drinda antención al canal telefónico en el primer semestre se atendieron 6361 ciudadanos y al chat para la ciudadanía con una cobertura de 5948 atenciones.
Encuentro nacional de ateción e interacción al ciudadano: En el año 2020 se celbra el XII Encuentro Nacional de Atención e interacción con el ciudadano, esta proyectado para el cuarto trimestre del año.
Comité técnico de atención e interacción con el ciudadano se reunió el pasado 10 y 11 de junio de 2020.
Debe resaltarse que hasta el 19 de marzo se tuvieron habilitados los canales de atención presenciales y virtuales. A partir de la expedición que hace la entidad de la Circular 006 del 19 de marzo de 2020 se dio inicio al plan de contingencia por la emergencia sanitaria declarada por el COVID -19,  brindando atención a la ciudadanía solo por canales virtuales.</t>
  </si>
  <si>
    <t xml:space="preserve">Se esta realizando un levantamiento de información de las medidas cautelares decretadas por la Superintendencia del Subsidio Familiar en los últimos tres años para identificar las causales y los supuestos de hecho que han dado lugar  a la adopción de esas medidas  de manera que una vez sistematizada está información y a partir de  ella  proponer los indicadores que permitan el seguimiento y el diseño de las alertas para el adecuado seguimiento a los procesos de intervención. </t>
  </si>
  <si>
    <t>Conforme a las actividades significativas identificadas se realizó avances en la integración y ajustes al sistema de indicadores de alerta temprana que permitan la identificación de situaciones de riesgo y toma de correctivos.
Se realizaron 17 sesiones de trabajo para transferencia de conocimiento (9 sesiones con los directivos y 8 talleres con los equipos de visita), llevándose a cabo entrevistas basadas en la identificación de riesgos al interior de la SSf, riesgos en las CCF y los factores críticos de éxito en la gestión de riesgo en la SSF, de los cuales se identificaron 63 hallazgos, como insumo para el 1° entregable, integrando y ajustando el sistema de indicadores de alerta temprana que permita la identificación de situaciones de riesgo y la toma de correctivos por parte de los entes vigilados, en el marco del mejoramiento continuo de los resultados de la gestión de la Delegada, junto con el cronograma de infomre y ajuste de riesgo, mapa de riesgos, matrices de riesgos y oportunidades de mejora de riesgos en la SSF.</t>
  </si>
  <si>
    <t>Se viene desarrollando un proyecto circular de buenas prácticas corporativas que tiene como finalidad recopilar y optimizar el desarrollo de las futuras reuniones de las diferentes cajas de compensación familiar, abordando  entre otros los siguientes temas: 
aprobación de las decisiones y elecciones de los órganos corporativos; funciones de la superintendencia del subsidio familiar;  convocatoria a las reuniones de asamblea general de afiliados; facultad de convocar reuniones extraordinarias de asamblea general de afiliados; término mínimo para la convocatoria; forma de la convocatoria; contenido mínimo de la convocatoria; la inspección de libros; el quorum; los derechos de voto, representación y apoderamiento; las actas de asamblea general de afiliados; el registro de nombramientos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</si>
</sst>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_-* #,##0.00_-;\-* #,##0.00_-;_-* &quot;-&quot;_-;_-@_-"/>
  </numFmts>
  <fonts count="15" x14ac:knownFonts="1">
    <font>
      <sz val="12"/>
      <color theme="1"/>
      <name val="Calibri"/>
      <family val="2"/>
      <scheme val="minor"/>
    </font>
    <font>
      <sz val="11"/>
      <color theme="1"/>
      <name val="Calibri"/>
      <family val="2"/>
      <scheme val="minor"/>
    </font>
    <font>
      <b/>
      <sz val="14"/>
      <color theme="1"/>
      <name val="Century Gothic"/>
      <family val="1"/>
    </font>
    <font>
      <b/>
      <sz val="14"/>
      <name val="Arial"/>
      <family val="2"/>
    </font>
    <font>
      <b/>
      <sz val="14"/>
      <name val="Arial Narrow"/>
      <family val="2"/>
    </font>
    <font>
      <sz val="14"/>
      <color theme="1"/>
      <name val="Calibri"/>
      <family val="2"/>
      <scheme val="minor"/>
    </font>
    <font>
      <b/>
      <sz val="14"/>
      <color theme="1"/>
      <name val="Calibri"/>
      <family val="2"/>
      <scheme val="minor"/>
    </font>
    <font>
      <sz val="12"/>
      <color theme="1"/>
      <name val="Calibri"/>
      <family val="2"/>
      <scheme val="minor"/>
    </font>
    <font>
      <b/>
      <sz val="9"/>
      <color theme="1"/>
      <name val="Century Gothic"/>
      <family val="1"/>
    </font>
    <font>
      <sz val="9"/>
      <color theme="1"/>
      <name val="Century Gothic"/>
      <family val="1"/>
    </font>
    <font>
      <b/>
      <sz val="25"/>
      <color theme="1"/>
      <name val="Calibri"/>
      <family val="2"/>
      <scheme val="minor"/>
    </font>
    <font>
      <b/>
      <sz val="14"/>
      <name val="Century Gothic"/>
      <family val="2"/>
    </font>
    <font>
      <b/>
      <sz val="12"/>
      <color theme="1"/>
      <name val="Arial"/>
      <family val="2"/>
    </font>
    <font>
      <sz val="12"/>
      <color theme="1"/>
      <name val="Arial"/>
      <family val="2"/>
    </font>
    <font>
      <sz val="12"/>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1" fontId="1" fillId="0" borderId="0" applyFont="0" applyFill="0" applyBorder="0" applyAlignment="0" applyProtection="0"/>
    <xf numFmtId="9" fontId="7" fillId="0" borderId="0" applyFont="0" applyFill="0" applyBorder="0" applyAlignment="0" applyProtection="0"/>
  </cellStyleXfs>
  <cellXfs count="54">
    <xf numFmtId="0" fontId="0" fillId="0" borderId="0" xfId="0"/>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xf numFmtId="0" fontId="3" fillId="2" borderId="1" xfId="0" applyFont="1" applyFill="1" applyBorder="1" applyAlignment="1">
      <alignment horizontal="center" vertical="center" wrapText="1"/>
    </xf>
    <xf numFmtId="0" fontId="5" fillId="0" borderId="0" xfId="0" applyFont="1" applyAlignment="1"/>
    <xf numFmtId="0" fontId="2" fillId="2" borderId="1" xfId="0" applyFont="1" applyFill="1" applyBorder="1" applyAlignment="1">
      <alignment horizontal="center" vertical="center" wrapText="1"/>
    </xf>
    <xf numFmtId="0" fontId="9" fillId="0" borderId="0" xfId="0" applyFont="1" applyAlignment="1">
      <alignment vertical="center" wrapText="1"/>
    </xf>
    <xf numFmtId="0" fontId="8" fillId="2" borderId="1" xfId="0" applyFont="1" applyFill="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applyAlignment="1">
      <alignment horizontal="center" vertical="center" wrapText="1"/>
    </xf>
    <xf numFmtId="9" fontId="9"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NumberFormat="1" applyFont="1" applyBorder="1" applyAlignment="1">
      <alignment horizontal="center" vertical="center" wrapText="1"/>
    </xf>
    <xf numFmtId="0" fontId="5" fillId="0" borderId="0" xfId="0" applyFont="1" applyAlignment="1">
      <alignment horizontal="center"/>
    </xf>
    <xf numFmtId="0" fontId="13" fillId="0" borderId="0" xfId="0" applyFont="1"/>
    <xf numFmtId="0" fontId="13" fillId="3" borderId="1" xfId="0" applyFont="1" applyFill="1" applyBorder="1" applyAlignment="1">
      <alignment horizontal="center" vertical="center" wrapText="1"/>
    </xf>
    <xf numFmtId="9" fontId="13" fillId="3" borderId="1" xfId="2" applyFont="1" applyFill="1" applyBorder="1" applyAlignment="1">
      <alignment vertical="center" wrapText="1"/>
    </xf>
    <xf numFmtId="41" fontId="13" fillId="3" borderId="1" xfId="1" applyFont="1" applyFill="1" applyBorder="1" applyAlignment="1">
      <alignment vertical="center" wrapText="1"/>
    </xf>
    <xf numFmtId="9" fontId="13" fillId="3" borderId="1" xfId="0" applyNumberFormat="1" applyFont="1" applyFill="1" applyBorder="1" applyAlignment="1">
      <alignment horizontal="center" vertical="center" wrapText="1"/>
    </xf>
    <xf numFmtId="0" fontId="13" fillId="3" borderId="1" xfId="0" applyFont="1" applyFill="1" applyBorder="1" applyAlignment="1">
      <alignment horizontal="left" vertical="center" wrapText="1"/>
    </xf>
    <xf numFmtId="0" fontId="13" fillId="3" borderId="1" xfId="0" applyFont="1" applyFill="1" applyBorder="1" applyAlignment="1">
      <alignment horizontal="justify" vertical="top" wrapText="1"/>
    </xf>
    <xf numFmtId="164" fontId="13" fillId="3" borderId="1" xfId="1" applyNumberFormat="1" applyFont="1" applyFill="1" applyBorder="1" applyAlignment="1">
      <alignment horizontal="right" vertical="center"/>
    </xf>
    <xf numFmtId="41" fontId="13" fillId="3" borderId="1" xfId="1" applyNumberFormat="1" applyFont="1" applyFill="1" applyBorder="1" applyAlignment="1">
      <alignment horizontal="right" vertical="center"/>
    </xf>
    <xf numFmtId="9" fontId="13" fillId="3" borderId="1" xfId="2" applyFont="1" applyFill="1" applyBorder="1" applyAlignment="1">
      <alignment horizontal="center" vertical="center" wrapText="1"/>
    </xf>
    <xf numFmtId="9" fontId="13" fillId="3" borderId="1" xfId="1" applyNumberFormat="1" applyFont="1" applyFill="1" applyBorder="1" applyAlignment="1">
      <alignment horizontal="right" vertical="center"/>
    </xf>
    <xf numFmtId="0" fontId="9" fillId="0" borderId="1" xfId="0" applyFont="1" applyBorder="1" applyAlignment="1">
      <alignment horizontal="justify"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justify" vertical="center" wrapText="1"/>
    </xf>
    <xf numFmtId="0" fontId="9" fillId="0" borderId="4" xfId="0" applyFont="1" applyBorder="1" applyAlignment="1">
      <alignment horizontal="justify" vertical="center" wrapText="1"/>
    </xf>
    <xf numFmtId="0" fontId="8" fillId="0" borderId="0" xfId="0" applyFont="1" applyAlignment="1">
      <alignment horizontal="center" vertical="center" wrapText="1"/>
    </xf>
    <xf numFmtId="0" fontId="8" fillId="2" borderId="1" xfId="0" applyFont="1" applyFill="1" applyBorder="1" applyAlignment="1">
      <alignment horizontal="center" vertical="center" wrapText="1"/>
    </xf>
    <xf numFmtId="0" fontId="10" fillId="0" borderId="5" xfId="0" applyFont="1" applyBorder="1" applyAlignment="1">
      <alignment horizontal="center" vertical="center" wrapText="1"/>
    </xf>
    <xf numFmtId="0" fontId="6"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3" fillId="3" borderId="2" xfId="0" applyFont="1" applyFill="1" applyBorder="1" applyAlignment="1">
      <alignment horizontal="justify" vertical="center" wrapText="1"/>
    </xf>
    <xf numFmtId="0" fontId="13" fillId="3" borderId="1" xfId="0" applyFont="1" applyFill="1" applyBorder="1" applyAlignment="1">
      <alignment horizontal="justify" vertical="center" wrapText="1"/>
    </xf>
    <xf numFmtId="0" fontId="12" fillId="3" borderId="4" xfId="0" applyFont="1" applyFill="1" applyBorder="1" applyAlignment="1">
      <alignment horizontal="center" vertical="center" wrapText="1"/>
    </xf>
    <xf numFmtId="0" fontId="13" fillId="3" borderId="4" xfId="0" applyFont="1" applyFill="1" applyBorder="1" applyAlignment="1">
      <alignment horizontal="justify" vertical="center" wrapText="1"/>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3" fillId="3" borderId="2" xfId="0" applyFont="1" applyFill="1" applyBorder="1" applyAlignment="1">
      <alignment horizontal="left" vertical="center" wrapText="1"/>
    </xf>
    <xf numFmtId="0" fontId="13" fillId="3" borderId="1" xfId="0" applyNumberFormat="1" applyFont="1" applyFill="1" applyBorder="1" applyAlignment="1">
      <alignment horizontal="center" vertical="center" wrapText="1"/>
    </xf>
    <xf numFmtId="0" fontId="13" fillId="3" borderId="4" xfId="0" applyFont="1" applyFill="1" applyBorder="1" applyAlignment="1">
      <alignment horizontal="left" vertical="center" wrapText="1"/>
    </xf>
  </cellXfs>
  <cellStyles count="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984250</xdr:colOff>
      <xdr:row>0</xdr:row>
      <xdr:rowOff>936625</xdr:rowOff>
    </xdr:from>
    <xdr:to>
      <xdr:col>14</xdr:col>
      <xdr:colOff>381000</xdr:colOff>
      <xdr:row>1</xdr:row>
      <xdr:rowOff>254000</xdr:rowOff>
    </xdr:to>
    <xdr:sp macro="" textlink="">
      <xdr:nvSpPr>
        <xdr:cNvPr id="2" name="Flecha: hacia abajo 1">
          <a:extLst>
            <a:ext uri="{FF2B5EF4-FFF2-40B4-BE49-F238E27FC236}">
              <a16:creationId xmlns:a16="http://schemas.microsoft.com/office/drawing/2014/main" id="{7D07890E-2488-45A6-B10A-18E92F76DB7A}"/>
            </a:ext>
          </a:extLst>
        </xdr:cNvPr>
        <xdr:cNvSpPr/>
      </xdr:nvSpPr>
      <xdr:spPr>
        <a:xfrm>
          <a:off x="17160875" y="936625"/>
          <a:ext cx="809625" cy="34925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111125</xdr:colOff>
      <xdr:row>0</xdr:row>
      <xdr:rowOff>952500</xdr:rowOff>
    </xdr:from>
    <xdr:to>
      <xdr:col>17</xdr:col>
      <xdr:colOff>920750</xdr:colOff>
      <xdr:row>1</xdr:row>
      <xdr:rowOff>269875</xdr:rowOff>
    </xdr:to>
    <xdr:sp macro="" textlink="">
      <xdr:nvSpPr>
        <xdr:cNvPr id="3" name="Flecha: hacia abajo 2">
          <a:extLst>
            <a:ext uri="{FF2B5EF4-FFF2-40B4-BE49-F238E27FC236}">
              <a16:creationId xmlns:a16="http://schemas.microsoft.com/office/drawing/2014/main" id="{8B41DFEB-0AF5-4EF4-86E1-2051CE37D243}"/>
            </a:ext>
          </a:extLst>
        </xdr:cNvPr>
        <xdr:cNvSpPr/>
      </xdr:nvSpPr>
      <xdr:spPr>
        <a:xfrm>
          <a:off x="21732875" y="952500"/>
          <a:ext cx="809625" cy="34925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21</xdr:col>
      <xdr:colOff>632732</xdr:colOff>
      <xdr:row>1</xdr:row>
      <xdr:rowOff>179160</xdr:rowOff>
    </xdr:from>
    <xdr:to>
      <xdr:col>21</xdr:col>
      <xdr:colOff>1442357</xdr:colOff>
      <xdr:row>2</xdr:row>
      <xdr:rowOff>244928</xdr:rowOff>
    </xdr:to>
    <xdr:sp macro="" textlink="">
      <xdr:nvSpPr>
        <xdr:cNvPr id="4" name="Flecha: hacia abajo 3">
          <a:extLst>
            <a:ext uri="{FF2B5EF4-FFF2-40B4-BE49-F238E27FC236}">
              <a16:creationId xmlns:a16="http://schemas.microsoft.com/office/drawing/2014/main" id="{88D18DF8-01D1-49EE-B19A-7B8DC03BE430}"/>
            </a:ext>
          </a:extLst>
        </xdr:cNvPr>
        <xdr:cNvSpPr/>
      </xdr:nvSpPr>
      <xdr:spPr>
        <a:xfrm>
          <a:off x="19233696" y="1213303"/>
          <a:ext cx="809625" cy="718911"/>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15877</xdr:colOff>
      <xdr:row>0</xdr:row>
      <xdr:rowOff>380999</xdr:rowOff>
    </xdr:from>
    <xdr:to>
      <xdr:col>14</xdr:col>
      <xdr:colOff>1190626</xdr:colOff>
      <xdr:row>0</xdr:row>
      <xdr:rowOff>857250</xdr:rowOff>
    </xdr:to>
    <xdr:sp macro="" textlink="">
      <xdr:nvSpPr>
        <xdr:cNvPr id="5" name="CuadroTexto 4">
          <a:extLst>
            <a:ext uri="{FF2B5EF4-FFF2-40B4-BE49-F238E27FC236}">
              <a16:creationId xmlns:a16="http://schemas.microsoft.com/office/drawing/2014/main" id="{F85E88E4-F465-45A4-A08B-6F338399E01A}"/>
            </a:ext>
          </a:extLst>
        </xdr:cNvPr>
        <xdr:cNvSpPr txBox="1"/>
      </xdr:nvSpPr>
      <xdr:spPr>
        <a:xfrm>
          <a:off x="17891127" y="380999"/>
          <a:ext cx="2619374" cy="476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REGISTRE AQUÍ LO PROGRAMADO Y EJECUTADO EN LA VIGENCIA</a:t>
          </a:r>
        </a:p>
        <a:p>
          <a:pPr algn="ctr"/>
          <a:endParaRPr lang="es-CO" sz="1100"/>
        </a:p>
      </xdr:txBody>
    </xdr:sp>
    <xdr:clientData/>
  </xdr:twoCellAnchor>
  <xdr:twoCellAnchor>
    <xdr:from>
      <xdr:col>16</xdr:col>
      <xdr:colOff>920750</xdr:colOff>
      <xdr:row>0</xdr:row>
      <xdr:rowOff>333375</xdr:rowOff>
    </xdr:from>
    <xdr:to>
      <xdr:col>18</xdr:col>
      <xdr:colOff>269874</xdr:colOff>
      <xdr:row>0</xdr:row>
      <xdr:rowOff>904875</xdr:rowOff>
    </xdr:to>
    <xdr:sp macro="" textlink="">
      <xdr:nvSpPr>
        <xdr:cNvPr id="6" name="CuadroTexto 5">
          <a:extLst>
            <a:ext uri="{FF2B5EF4-FFF2-40B4-BE49-F238E27FC236}">
              <a16:creationId xmlns:a16="http://schemas.microsoft.com/office/drawing/2014/main" id="{5FB38847-EBCE-4D0B-90D0-6056AABE8794}"/>
            </a:ext>
          </a:extLst>
        </xdr:cNvPr>
        <xdr:cNvSpPr txBox="1"/>
      </xdr:nvSpPr>
      <xdr:spPr>
        <a:xfrm>
          <a:off x="21082000" y="333375"/>
          <a:ext cx="2095499"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REGISTRE AQUÍ LO PROGRAMADO Y EJECUTADO</a:t>
          </a:r>
        </a:p>
        <a:p>
          <a:pPr algn="ctr"/>
          <a:endParaRPr lang="es-CO" sz="1100"/>
        </a:p>
      </xdr:txBody>
    </xdr:sp>
    <xdr:clientData/>
  </xdr:twoCellAnchor>
  <xdr:twoCellAnchor>
    <xdr:from>
      <xdr:col>9</xdr:col>
      <xdr:colOff>0</xdr:colOff>
      <xdr:row>0</xdr:row>
      <xdr:rowOff>127000</xdr:rowOff>
    </xdr:from>
    <xdr:to>
      <xdr:col>21</xdr:col>
      <xdr:colOff>2047875</xdr:colOff>
      <xdr:row>1</xdr:row>
      <xdr:rowOff>13607</xdr:rowOff>
    </xdr:to>
    <xdr:sp macro="" textlink="">
      <xdr:nvSpPr>
        <xdr:cNvPr id="7" name="CuadroTexto 6">
          <a:extLst>
            <a:ext uri="{FF2B5EF4-FFF2-40B4-BE49-F238E27FC236}">
              <a16:creationId xmlns:a16="http://schemas.microsoft.com/office/drawing/2014/main" id="{E57213FC-4940-470C-92C5-C486D8790F31}"/>
            </a:ext>
          </a:extLst>
        </xdr:cNvPr>
        <xdr:cNvSpPr txBox="1"/>
      </xdr:nvSpPr>
      <xdr:spPr>
        <a:xfrm>
          <a:off x="18600964" y="127000"/>
          <a:ext cx="2047875"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200">
              <a:solidFill>
                <a:schemeClr val="dk1"/>
              </a:solidFill>
              <a:effectLst/>
              <a:latin typeface="+mn-lt"/>
              <a:ea typeface="+mn-ea"/>
              <a:cs typeface="+mn-cs"/>
            </a:rPr>
            <a:t>REGISTRE AQUÍ LOS</a:t>
          </a:r>
          <a:r>
            <a:rPr lang="es-CO" sz="1200" baseline="0">
              <a:solidFill>
                <a:schemeClr val="dk1"/>
              </a:solidFill>
              <a:effectLst/>
              <a:latin typeface="+mn-lt"/>
              <a:ea typeface="+mn-ea"/>
              <a:cs typeface="+mn-cs"/>
            </a:rPr>
            <a:t> LOGROS, PRODUCTOS, ACTIVIDADES</a:t>
          </a:r>
          <a:r>
            <a:rPr lang="es-CO" sz="1200">
              <a:solidFill>
                <a:schemeClr val="dk1"/>
              </a:solidFill>
              <a:effectLst/>
              <a:latin typeface="+mn-lt"/>
              <a:ea typeface="+mn-ea"/>
              <a:cs typeface="+mn-cs"/>
            </a:rPr>
            <a:t>,</a:t>
          </a:r>
          <a:r>
            <a:rPr lang="es-CO" sz="1200" baseline="0">
              <a:solidFill>
                <a:schemeClr val="dk1"/>
              </a:solidFill>
              <a:effectLst/>
              <a:latin typeface="+mn-lt"/>
              <a:ea typeface="+mn-ea"/>
              <a:cs typeface="+mn-cs"/>
            </a:rPr>
            <a:t> EVIDENCIAS, </a:t>
          </a:r>
          <a:r>
            <a:rPr lang="es-CO" sz="1200">
              <a:solidFill>
                <a:schemeClr val="dk1"/>
              </a:solidFill>
              <a:effectLst/>
              <a:latin typeface="+mn-lt"/>
              <a:ea typeface="+mn-ea"/>
              <a:cs typeface="+mn-cs"/>
            </a:rPr>
            <a:t>OBSERVACIONES,</a:t>
          </a:r>
          <a:r>
            <a:rPr lang="es-CO" sz="1200" baseline="0">
              <a:solidFill>
                <a:schemeClr val="dk1"/>
              </a:solidFill>
              <a:effectLst/>
              <a:latin typeface="+mn-lt"/>
              <a:ea typeface="+mn-ea"/>
              <a:cs typeface="+mn-cs"/>
            </a:rPr>
            <a:t> ETC.</a:t>
          </a:r>
          <a:endParaRPr lang="es-CO" sz="1200">
            <a:solidFill>
              <a:schemeClr val="dk1"/>
            </a:solidFill>
            <a:effectLst/>
            <a:latin typeface="+mn-lt"/>
            <a:ea typeface="+mn-ea"/>
            <a:cs typeface="+mn-cs"/>
          </a:endParaRPr>
        </a:p>
        <a:p>
          <a:pPr algn="ctr"/>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zoomScale="90" zoomScaleNormal="90" workbookViewId="0">
      <selection activeCell="I4" sqref="I4:I16"/>
    </sheetView>
  </sheetViews>
  <sheetFormatPr baseColWidth="10" defaultRowHeight="15.75" x14ac:dyDescent="0.25"/>
  <cols>
    <col min="3" max="3" width="15.625" customWidth="1"/>
    <col min="4" max="4" width="24" customWidth="1"/>
    <col min="5" max="5" width="24.375" customWidth="1"/>
    <col min="7" max="7" width="6.25" customWidth="1"/>
    <col min="8" max="11" width="4.625" bestFit="1" customWidth="1"/>
    <col min="12" max="12" width="8.375" bestFit="1" customWidth="1"/>
  </cols>
  <sheetData>
    <row r="1" spans="1:16" s="7" customFormat="1" ht="65.099999999999994" customHeight="1" x14ac:dyDescent="0.25">
      <c r="A1" s="32" t="s">
        <v>81</v>
      </c>
      <c r="B1" s="32"/>
      <c r="C1" s="32"/>
      <c r="D1" s="32"/>
      <c r="E1" s="32"/>
      <c r="F1" s="32"/>
      <c r="G1" s="32"/>
      <c r="H1" s="32"/>
      <c r="I1" s="32"/>
      <c r="J1" s="32"/>
      <c r="K1" s="32"/>
      <c r="L1" s="32"/>
      <c r="M1" s="32"/>
      <c r="N1" s="32"/>
      <c r="O1" s="32"/>
      <c r="P1" s="32"/>
    </row>
    <row r="2" spans="1:16" s="7" customFormat="1" ht="14.25" x14ac:dyDescent="0.25">
      <c r="A2" s="33" t="s">
        <v>0</v>
      </c>
      <c r="B2" s="33" t="s">
        <v>1</v>
      </c>
      <c r="C2" s="33" t="s">
        <v>2</v>
      </c>
      <c r="D2" s="33" t="s">
        <v>3</v>
      </c>
      <c r="E2" s="33" t="s">
        <v>4</v>
      </c>
      <c r="F2" s="33" t="s">
        <v>5</v>
      </c>
      <c r="G2" s="33" t="s">
        <v>6</v>
      </c>
      <c r="H2" s="33" t="s">
        <v>7</v>
      </c>
      <c r="I2" s="33"/>
      <c r="J2" s="33"/>
      <c r="K2" s="33"/>
      <c r="L2" s="8"/>
      <c r="M2" s="33" t="s">
        <v>8</v>
      </c>
      <c r="N2" s="33" t="s">
        <v>9</v>
      </c>
      <c r="O2" s="33" t="s">
        <v>10</v>
      </c>
      <c r="P2" s="33" t="s">
        <v>11</v>
      </c>
    </row>
    <row r="3" spans="1:16" s="7" customFormat="1" ht="27" x14ac:dyDescent="0.25">
      <c r="A3" s="33"/>
      <c r="B3" s="33"/>
      <c r="C3" s="33"/>
      <c r="D3" s="33"/>
      <c r="E3" s="33"/>
      <c r="F3" s="33"/>
      <c r="G3" s="33"/>
      <c r="H3" s="8">
        <v>2019</v>
      </c>
      <c r="I3" s="8">
        <v>2020</v>
      </c>
      <c r="J3" s="8">
        <v>2021</v>
      </c>
      <c r="K3" s="8">
        <v>2022</v>
      </c>
      <c r="L3" s="8" t="s">
        <v>12</v>
      </c>
      <c r="M3" s="33"/>
      <c r="N3" s="33"/>
      <c r="O3" s="33"/>
      <c r="P3" s="33"/>
    </row>
    <row r="4" spans="1:16" s="7" customFormat="1" ht="209.1" customHeight="1" x14ac:dyDescent="0.25">
      <c r="A4" s="26" t="s">
        <v>13</v>
      </c>
      <c r="B4" s="26" t="s">
        <v>14</v>
      </c>
      <c r="C4" s="30" t="s">
        <v>15</v>
      </c>
      <c r="D4" s="30" t="s">
        <v>16</v>
      </c>
      <c r="E4" s="9" t="s">
        <v>82</v>
      </c>
      <c r="F4" s="10" t="s">
        <v>17</v>
      </c>
      <c r="G4" s="10" t="s">
        <v>18</v>
      </c>
      <c r="H4" s="11">
        <v>0</v>
      </c>
      <c r="I4" s="11">
        <v>0.2</v>
      </c>
      <c r="J4" s="11">
        <v>0.5</v>
      </c>
      <c r="K4" s="11">
        <v>1</v>
      </c>
      <c r="L4" s="11">
        <v>1</v>
      </c>
      <c r="M4" s="9" t="s">
        <v>83</v>
      </c>
      <c r="N4" s="9" t="s">
        <v>19</v>
      </c>
      <c r="O4" s="9" t="s">
        <v>20</v>
      </c>
      <c r="P4" s="9" t="s">
        <v>20</v>
      </c>
    </row>
    <row r="5" spans="1:16" s="7" customFormat="1" ht="99.75" x14ac:dyDescent="0.25">
      <c r="A5" s="26"/>
      <c r="B5" s="26"/>
      <c r="C5" s="31"/>
      <c r="D5" s="31"/>
      <c r="E5" s="9" t="s">
        <v>58</v>
      </c>
      <c r="F5" s="10" t="s">
        <v>17</v>
      </c>
      <c r="G5" s="10" t="s">
        <v>18</v>
      </c>
      <c r="H5" s="11">
        <v>0</v>
      </c>
      <c r="I5" s="11">
        <v>0.2</v>
      </c>
      <c r="J5" s="11">
        <v>0.7</v>
      </c>
      <c r="K5" s="11">
        <v>1</v>
      </c>
      <c r="L5" s="11">
        <v>1</v>
      </c>
      <c r="M5" s="9" t="s">
        <v>21</v>
      </c>
      <c r="N5" s="9" t="s">
        <v>22</v>
      </c>
      <c r="O5" s="9" t="s">
        <v>20</v>
      </c>
      <c r="P5" s="9" t="s">
        <v>20</v>
      </c>
    </row>
    <row r="6" spans="1:16" s="7" customFormat="1" ht="302.10000000000002" customHeight="1" x14ac:dyDescent="0.25">
      <c r="A6" s="26"/>
      <c r="B6" s="26"/>
      <c r="C6" s="26" t="s">
        <v>23</v>
      </c>
      <c r="D6" s="9" t="s">
        <v>24</v>
      </c>
      <c r="E6" s="9" t="s">
        <v>60</v>
      </c>
      <c r="F6" s="12" t="s">
        <v>25</v>
      </c>
      <c r="G6" s="10">
        <v>81.900000000000006</v>
      </c>
      <c r="H6" s="10">
        <f>+G6+2.5</f>
        <v>84.4</v>
      </c>
      <c r="I6" s="10">
        <f t="shared" ref="I6:K6" si="0">+H6+2.5</f>
        <v>86.9</v>
      </c>
      <c r="J6" s="10">
        <f t="shared" si="0"/>
        <v>89.4</v>
      </c>
      <c r="K6" s="10">
        <f t="shared" si="0"/>
        <v>91.9</v>
      </c>
      <c r="L6" s="10">
        <v>91.9</v>
      </c>
      <c r="M6" s="9" t="s">
        <v>84</v>
      </c>
      <c r="N6" s="9" t="s">
        <v>85</v>
      </c>
      <c r="O6" s="9" t="s">
        <v>86</v>
      </c>
      <c r="P6" s="9" t="s">
        <v>87</v>
      </c>
    </row>
    <row r="7" spans="1:16" s="7" customFormat="1" ht="156.75" x14ac:dyDescent="0.25">
      <c r="A7" s="26"/>
      <c r="B7" s="26"/>
      <c r="C7" s="26"/>
      <c r="D7" s="9" t="s">
        <v>26</v>
      </c>
      <c r="E7" s="9" t="s">
        <v>61</v>
      </c>
      <c r="F7" s="12" t="s">
        <v>17</v>
      </c>
      <c r="G7" s="11" t="s">
        <v>18</v>
      </c>
      <c r="H7" s="11">
        <v>0</v>
      </c>
      <c r="I7" s="11">
        <v>0.5</v>
      </c>
      <c r="J7" s="11">
        <v>0.75</v>
      </c>
      <c r="K7" s="11">
        <v>1</v>
      </c>
      <c r="L7" s="11">
        <v>1</v>
      </c>
      <c r="M7" s="9" t="s">
        <v>27</v>
      </c>
      <c r="N7" s="9" t="s">
        <v>28</v>
      </c>
      <c r="O7" s="9" t="s">
        <v>29</v>
      </c>
      <c r="P7" s="9" t="s">
        <v>30</v>
      </c>
    </row>
    <row r="8" spans="1:16" s="7" customFormat="1" ht="99.75" x14ac:dyDescent="0.25">
      <c r="A8" s="26" t="s">
        <v>31</v>
      </c>
      <c r="B8" s="26" t="s">
        <v>32</v>
      </c>
      <c r="C8" s="27" t="s">
        <v>33</v>
      </c>
      <c r="D8" s="9" t="s">
        <v>34</v>
      </c>
      <c r="E8" s="9" t="s">
        <v>88</v>
      </c>
      <c r="F8" s="12" t="s">
        <v>17</v>
      </c>
      <c r="G8" s="11" t="s">
        <v>89</v>
      </c>
      <c r="H8" s="11">
        <v>1</v>
      </c>
      <c r="I8" s="11">
        <v>1</v>
      </c>
      <c r="J8" s="11">
        <v>1</v>
      </c>
      <c r="K8" s="11">
        <v>1</v>
      </c>
      <c r="L8" s="11">
        <v>1</v>
      </c>
      <c r="M8" s="9" t="s">
        <v>90</v>
      </c>
      <c r="N8" s="9" t="s">
        <v>36</v>
      </c>
      <c r="O8" s="9" t="s">
        <v>37</v>
      </c>
      <c r="P8" s="9" t="s">
        <v>38</v>
      </c>
    </row>
    <row r="9" spans="1:16" s="7" customFormat="1" ht="246.95" customHeight="1" x14ac:dyDescent="0.25">
      <c r="A9" s="26"/>
      <c r="B9" s="26"/>
      <c r="C9" s="28"/>
      <c r="D9" s="26" t="s">
        <v>64</v>
      </c>
      <c r="E9" s="9" t="s">
        <v>65</v>
      </c>
      <c r="F9" s="12" t="s">
        <v>17</v>
      </c>
      <c r="G9" s="11" t="s">
        <v>18</v>
      </c>
      <c r="H9" s="11">
        <v>0</v>
      </c>
      <c r="I9" s="11">
        <v>0.2</v>
      </c>
      <c r="J9" s="11">
        <v>0.7</v>
      </c>
      <c r="K9" s="11">
        <v>1</v>
      </c>
      <c r="L9" s="11">
        <v>1</v>
      </c>
      <c r="M9" s="9" t="s">
        <v>21</v>
      </c>
      <c r="N9" s="9" t="s">
        <v>22</v>
      </c>
      <c r="O9" s="9" t="s">
        <v>39</v>
      </c>
      <c r="P9" s="9" t="s">
        <v>40</v>
      </c>
    </row>
    <row r="10" spans="1:16" s="7" customFormat="1" ht="182.1" customHeight="1" x14ac:dyDescent="0.25">
      <c r="A10" s="26"/>
      <c r="B10" s="26"/>
      <c r="C10" s="28"/>
      <c r="D10" s="26"/>
      <c r="E10" s="9" t="s">
        <v>66</v>
      </c>
      <c r="F10" s="12" t="s">
        <v>17</v>
      </c>
      <c r="G10" s="11" t="s">
        <v>18</v>
      </c>
      <c r="H10" s="11">
        <v>0</v>
      </c>
      <c r="I10" s="11">
        <v>0.3</v>
      </c>
      <c r="J10" s="11">
        <v>0.8</v>
      </c>
      <c r="K10" s="11">
        <v>1</v>
      </c>
      <c r="L10" s="11">
        <v>1</v>
      </c>
      <c r="M10" s="9" t="s">
        <v>41</v>
      </c>
      <c r="N10" s="9" t="s">
        <v>42</v>
      </c>
      <c r="O10" s="9" t="s">
        <v>39</v>
      </c>
      <c r="P10" s="9" t="s">
        <v>40</v>
      </c>
    </row>
    <row r="11" spans="1:16" s="7" customFormat="1" ht="128.25" x14ac:dyDescent="0.25">
      <c r="A11" s="26"/>
      <c r="B11" s="26"/>
      <c r="C11" s="28"/>
      <c r="D11" s="26"/>
      <c r="E11" s="9" t="s">
        <v>67</v>
      </c>
      <c r="F11" s="12" t="s">
        <v>17</v>
      </c>
      <c r="G11" s="11" t="s">
        <v>18</v>
      </c>
      <c r="H11" s="11">
        <v>0</v>
      </c>
      <c r="I11" s="11">
        <v>0.2</v>
      </c>
      <c r="J11" s="11">
        <v>0.6</v>
      </c>
      <c r="K11" s="11">
        <v>1</v>
      </c>
      <c r="L11" s="11">
        <v>1</v>
      </c>
      <c r="M11" s="9" t="s">
        <v>43</v>
      </c>
      <c r="N11" s="9" t="s">
        <v>44</v>
      </c>
      <c r="O11" s="9" t="s">
        <v>39</v>
      </c>
      <c r="P11" s="9" t="s">
        <v>40</v>
      </c>
    </row>
    <row r="12" spans="1:16" s="7" customFormat="1" ht="128.25" x14ac:dyDescent="0.25">
      <c r="A12" s="26"/>
      <c r="B12" s="26"/>
      <c r="C12" s="28"/>
      <c r="D12" s="26"/>
      <c r="E12" s="9" t="s">
        <v>91</v>
      </c>
      <c r="F12" s="12" t="s">
        <v>17</v>
      </c>
      <c r="G12" s="11" t="s">
        <v>18</v>
      </c>
      <c r="H12" s="11">
        <v>0</v>
      </c>
      <c r="I12" s="11">
        <v>0.2</v>
      </c>
      <c r="J12" s="11">
        <v>0.6</v>
      </c>
      <c r="K12" s="11">
        <v>1</v>
      </c>
      <c r="L12" s="11">
        <v>1</v>
      </c>
      <c r="M12" s="9" t="s">
        <v>43</v>
      </c>
      <c r="N12" s="9" t="s">
        <v>44</v>
      </c>
      <c r="O12" s="9" t="s">
        <v>39</v>
      </c>
      <c r="P12" s="9" t="s">
        <v>40</v>
      </c>
    </row>
    <row r="13" spans="1:16" s="7" customFormat="1" ht="183" customHeight="1" x14ac:dyDescent="0.25">
      <c r="A13" s="26"/>
      <c r="B13" s="26"/>
      <c r="C13" s="28"/>
      <c r="D13" s="27" t="s">
        <v>47</v>
      </c>
      <c r="E13" s="9" t="s">
        <v>92</v>
      </c>
      <c r="F13" s="12" t="s">
        <v>25</v>
      </c>
      <c r="G13" s="11" t="s">
        <v>18</v>
      </c>
      <c r="H13" s="13">
        <v>1</v>
      </c>
      <c r="I13" s="13">
        <v>1</v>
      </c>
      <c r="J13" s="13">
        <v>0.5</v>
      </c>
      <c r="K13" s="13">
        <v>0.5</v>
      </c>
      <c r="L13" s="13">
        <v>3</v>
      </c>
      <c r="M13" s="9" t="s">
        <v>21</v>
      </c>
      <c r="N13" s="9" t="s">
        <v>22</v>
      </c>
      <c r="O13" s="9" t="s">
        <v>46</v>
      </c>
      <c r="P13" s="9" t="s">
        <v>79</v>
      </c>
    </row>
    <row r="14" spans="1:16" s="7" customFormat="1" ht="183" customHeight="1" x14ac:dyDescent="0.25">
      <c r="A14" s="26"/>
      <c r="B14" s="26"/>
      <c r="C14" s="29"/>
      <c r="D14" s="29"/>
      <c r="E14" s="9" t="s">
        <v>93</v>
      </c>
      <c r="F14" s="12" t="s">
        <v>17</v>
      </c>
      <c r="G14" s="11" t="s">
        <v>18</v>
      </c>
      <c r="H14" s="11">
        <v>0</v>
      </c>
      <c r="I14" s="11">
        <v>0.2</v>
      </c>
      <c r="J14" s="11">
        <v>0.7</v>
      </c>
      <c r="K14" s="11">
        <v>1</v>
      </c>
      <c r="L14" s="11">
        <v>1</v>
      </c>
      <c r="M14" s="9" t="s">
        <v>21</v>
      </c>
      <c r="N14" s="9" t="s">
        <v>22</v>
      </c>
      <c r="O14" s="9" t="s">
        <v>46</v>
      </c>
      <c r="P14" s="9" t="s">
        <v>79</v>
      </c>
    </row>
    <row r="15" spans="1:16" s="7" customFormat="1" ht="152.1" customHeight="1" x14ac:dyDescent="0.25">
      <c r="A15" s="26"/>
      <c r="B15" s="26"/>
      <c r="C15" s="26" t="s">
        <v>48</v>
      </c>
      <c r="D15" s="9" t="s">
        <v>34</v>
      </c>
      <c r="E15" s="9" t="s">
        <v>70</v>
      </c>
      <c r="F15" s="12" t="s">
        <v>25</v>
      </c>
      <c r="G15" s="13">
        <v>5</v>
      </c>
      <c r="H15" s="13">
        <v>5</v>
      </c>
      <c r="I15" s="13">
        <v>5</v>
      </c>
      <c r="J15" s="13">
        <v>5</v>
      </c>
      <c r="K15" s="13">
        <v>5</v>
      </c>
      <c r="L15" s="13">
        <v>5</v>
      </c>
      <c r="M15" s="9" t="s">
        <v>35</v>
      </c>
      <c r="N15" s="9" t="s">
        <v>36</v>
      </c>
      <c r="O15" s="9" t="s">
        <v>39</v>
      </c>
      <c r="P15" s="9" t="s">
        <v>94</v>
      </c>
    </row>
    <row r="16" spans="1:16" s="7" customFormat="1" ht="228" x14ac:dyDescent="0.25">
      <c r="A16" s="26"/>
      <c r="B16" s="26"/>
      <c r="C16" s="26"/>
      <c r="D16" s="9" t="s">
        <v>45</v>
      </c>
      <c r="E16" s="9" t="s">
        <v>68</v>
      </c>
      <c r="F16" s="12" t="s">
        <v>17</v>
      </c>
      <c r="G16" s="11">
        <v>1</v>
      </c>
      <c r="H16" s="11">
        <v>1</v>
      </c>
      <c r="I16" s="11">
        <v>1</v>
      </c>
      <c r="J16" s="11">
        <v>1</v>
      </c>
      <c r="K16" s="11">
        <v>1</v>
      </c>
      <c r="L16" s="11">
        <v>1</v>
      </c>
      <c r="M16" s="9" t="s">
        <v>21</v>
      </c>
      <c r="N16" s="9" t="s">
        <v>22</v>
      </c>
      <c r="O16" s="9" t="s">
        <v>46</v>
      </c>
      <c r="P16" s="9" t="s">
        <v>79</v>
      </c>
    </row>
  </sheetData>
  <mergeCells count="24">
    <mergeCell ref="A1:P1"/>
    <mergeCell ref="A2:A3"/>
    <mergeCell ref="B2:B3"/>
    <mergeCell ref="C2:C3"/>
    <mergeCell ref="D2:D3"/>
    <mergeCell ref="E2:E3"/>
    <mergeCell ref="F2:F3"/>
    <mergeCell ref="G2:G3"/>
    <mergeCell ref="H2:K2"/>
    <mergeCell ref="M2:M3"/>
    <mergeCell ref="N2:N3"/>
    <mergeCell ref="O2:O3"/>
    <mergeCell ref="P2:P3"/>
    <mergeCell ref="A4:A7"/>
    <mergeCell ref="B4:B7"/>
    <mergeCell ref="C4:C5"/>
    <mergeCell ref="D4:D5"/>
    <mergeCell ref="C6:C7"/>
    <mergeCell ref="A8:A16"/>
    <mergeCell ref="B8:B16"/>
    <mergeCell ref="C8:C14"/>
    <mergeCell ref="D9:D12"/>
    <mergeCell ref="D13:D14"/>
    <mergeCell ref="C15:C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V34"/>
  <sheetViews>
    <sheetView tabSelected="1" topLeftCell="C1" zoomScale="70" zoomScaleNormal="70" zoomScaleSheetLayoutView="100" zoomScalePageLayoutView="70" workbookViewId="0">
      <selection activeCell="V15" sqref="V15"/>
    </sheetView>
  </sheetViews>
  <sheetFormatPr baseColWidth="10" defaultColWidth="10.875" defaultRowHeight="18.75" x14ac:dyDescent="0.3"/>
  <cols>
    <col min="1" max="1" width="14.5" style="3" customWidth="1"/>
    <col min="2" max="2" width="59.5" style="3" customWidth="1"/>
    <col min="3" max="3" width="63.625" style="3" customWidth="1"/>
    <col min="4" max="5" width="17.5" style="14" customWidth="1"/>
    <col min="6" max="6" width="25.625" style="3" customWidth="1"/>
    <col min="7" max="8" width="10.875" style="3"/>
    <col min="9" max="9" width="19.375" style="3" customWidth="1"/>
    <col min="10" max="12" width="8.375" style="3" hidden="1" customWidth="1"/>
    <col min="13" max="13" width="12.875" style="3" hidden="1" customWidth="1"/>
    <col min="14" max="14" width="18.5" style="3" hidden="1" customWidth="1"/>
    <col min="15" max="16" width="16.875" style="3" hidden="1" customWidth="1"/>
    <col min="17" max="17" width="19.125" style="3" hidden="1" customWidth="1"/>
    <col min="18" max="21" width="16.875" style="3" hidden="1" customWidth="1"/>
    <col min="22" max="22" width="155.375" style="3" customWidth="1"/>
    <col min="23" max="16384" width="10.875" style="3"/>
  </cols>
  <sheetData>
    <row r="1" spans="1:22" ht="81" customHeight="1" x14ac:dyDescent="0.3">
      <c r="A1" s="35"/>
      <c r="B1" s="35"/>
      <c r="C1" s="35"/>
      <c r="D1" s="35"/>
      <c r="E1" s="35"/>
      <c r="F1" s="35"/>
      <c r="G1" s="35"/>
      <c r="H1" s="35"/>
      <c r="I1" s="35"/>
      <c r="J1" s="35"/>
      <c r="K1" s="35"/>
      <c r="L1" s="35"/>
      <c r="M1" s="35"/>
      <c r="N1" s="35"/>
      <c r="O1" s="35"/>
      <c r="P1" s="35"/>
      <c r="Q1" s="35"/>
      <c r="R1" s="35"/>
      <c r="S1" s="35"/>
      <c r="T1" s="35"/>
      <c r="U1" s="35"/>
      <c r="V1" s="35"/>
    </row>
    <row r="2" spans="1:22" ht="51.75" customHeight="1" x14ac:dyDescent="0.3">
      <c r="A2" s="36" t="s">
        <v>103</v>
      </c>
      <c r="B2" s="36"/>
      <c r="C2" s="36"/>
      <c r="D2" s="36"/>
      <c r="E2" s="36"/>
      <c r="F2" s="36"/>
      <c r="G2" s="36"/>
      <c r="H2" s="36"/>
      <c r="I2" s="36"/>
      <c r="J2" s="36"/>
      <c r="K2" s="36"/>
      <c r="L2" s="36"/>
      <c r="M2" s="36"/>
      <c r="N2" s="36"/>
      <c r="O2" s="36"/>
      <c r="P2" s="36"/>
      <c r="Q2" s="36"/>
      <c r="R2" s="36"/>
      <c r="S2" s="36"/>
      <c r="T2" s="36"/>
      <c r="U2" s="36"/>
      <c r="V2" s="36"/>
    </row>
    <row r="3" spans="1:22" ht="36.75" customHeight="1" x14ac:dyDescent="0.3">
      <c r="A3" s="34" t="s">
        <v>102</v>
      </c>
      <c r="B3" s="34"/>
      <c r="C3" s="34"/>
      <c r="D3" s="34"/>
      <c r="E3" s="34"/>
      <c r="F3" s="34"/>
      <c r="G3" s="34"/>
      <c r="H3" s="34"/>
      <c r="I3" s="34"/>
      <c r="J3" s="34"/>
      <c r="K3" s="34"/>
      <c r="L3" s="34"/>
      <c r="M3" s="34"/>
      <c r="N3" s="34"/>
      <c r="O3" s="34"/>
      <c r="P3" s="34"/>
      <c r="Q3" s="34"/>
      <c r="R3" s="34"/>
      <c r="S3" s="34"/>
      <c r="T3" s="34"/>
      <c r="U3" s="34"/>
      <c r="V3" s="34"/>
    </row>
    <row r="4" spans="1:22" ht="67.5" customHeight="1" x14ac:dyDescent="0.3">
      <c r="A4" s="40" t="s">
        <v>49</v>
      </c>
      <c r="B4" s="40" t="s">
        <v>3</v>
      </c>
      <c r="C4" s="40" t="s">
        <v>4</v>
      </c>
      <c r="D4" s="40" t="s">
        <v>5</v>
      </c>
      <c r="E4" s="40" t="s">
        <v>99</v>
      </c>
      <c r="F4" s="41" t="s">
        <v>95</v>
      </c>
      <c r="G4" s="40" t="s">
        <v>6</v>
      </c>
      <c r="H4" s="6" t="s">
        <v>96</v>
      </c>
      <c r="I4" s="40" t="s">
        <v>97</v>
      </c>
      <c r="J4" s="40"/>
      <c r="K4" s="40"/>
      <c r="L4" s="40"/>
      <c r="M4" s="1"/>
      <c r="N4" s="37" t="s">
        <v>77</v>
      </c>
      <c r="O4" s="37"/>
      <c r="P4" s="37"/>
      <c r="Q4" s="37" t="s">
        <v>50</v>
      </c>
      <c r="R4" s="37"/>
      <c r="S4" s="37"/>
      <c r="T4" s="2" t="s">
        <v>51</v>
      </c>
      <c r="U4" s="38" t="s">
        <v>52</v>
      </c>
      <c r="V4" s="39" t="s">
        <v>98</v>
      </c>
    </row>
    <row r="5" spans="1:22" ht="54" x14ac:dyDescent="0.3">
      <c r="A5" s="40"/>
      <c r="B5" s="40"/>
      <c r="C5" s="40"/>
      <c r="D5" s="40"/>
      <c r="E5" s="40"/>
      <c r="F5" s="42"/>
      <c r="G5" s="40"/>
      <c r="H5" s="6">
        <v>2020</v>
      </c>
      <c r="I5" s="1">
        <v>2020</v>
      </c>
      <c r="J5" s="1">
        <v>2020</v>
      </c>
      <c r="K5" s="1">
        <v>2021</v>
      </c>
      <c r="L5" s="1">
        <v>2022</v>
      </c>
      <c r="M5" s="1" t="s">
        <v>12</v>
      </c>
      <c r="N5" s="4" t="s">
        <v>53</v>
      </c>
      <c r="O5" s="4" t="s">
        <v>78</v>
      </c>
      <c r="P5" s="4" t="s">
        <v>55</v>
      </c>
      <c r="Q5" s="4" t="s">
        <v>53</v>
      </c>
      <c r="R5" s="4" t="s">
        <v>54</v>
      </c>
      <c r="S5" s="4" t="s">
        <v>55</v>
      </c>
      <c r="T5" s="2" t="s">
        <v>56</v>
      </c>
      <c r="U5" s="38"/>
      <c r="V5" s="38"/>
    </row>
    <row r="6" spans="1:22" s="15" customFormat="1" ht="345" x14ac:dyDescent="0.2">
      <c r="A6" s="43" t="s">
        <v>57</v>
      </c>
      <c r="B6" s="44" t="s">
        <v>16</v>
      </c>
      <c r="C6" s="45" t="s">
        <v>72</v>
      </c>
      <c r="D6" s="16" t="s">
        <v>17</v>
      </c>
      <c r="E6" s="16" t="s">
        <v>100</v>
      </c>
      <c r="F6" s="20" t="s">
        <v>104</v>
      </c>
      <c r="G6" s="16" t="s">
        <v>18</v>
      </c>
      <c r="H6" s="19">
        <v>0.2</v>
      </c>
      <c r="I6" s="19">
        <v>0.05</v>
      </c>
      <c r="J6" s="19">
        <v>0.2</v>
      </c>
      <c r="K6" s="19">
        <v>0.5</v>
      </c>
      <c r="L6" s="19">
        <v>1</v>
      </c>
      <c r="M6" s="19">
        <v>1</v>
      </c>
      <c r="N6" s="19" t="s">
        <v>71</v>
      </c>
      <c r="O6" s="19" t="s">
        <v>71</v>
      </c>
      <c r="P6" s="19" t="s">
        <v>71</v>
      </c>
      <c r="Q6" s="19" t="s">
        <v>71</v>
      </c>
      <c r="R6" s="19" t="s">
        <v>71</v>
      </c>
      <c r="S6" s="19" t="s">
        <v>71</v>
      </c>
      <c r="T6" s="19" t="s">
        <v>71</v>
      </c>
      <c r="U6" s="19" t="s">
        <v>71</v>
      </c>
      <c r="V6" s="21" t="s">
        <v>112</v>
      </c>
    </row>
    <row r="7" spans="1:22" s="15" customFormat="1" ht="150" x14ac:dyDescent="0.2">
      <c r="A7" s="46"/>
      <c r="B7" s="47"/>
      <c r="C7" s="45" t="s">
        <v>58</v>
      </c>
      <c r="D7" s="16" t="s">
        <v>17</v>
      </c>
      <c r="E7" s="16" t="s">
        <v>100</v>
      </c>
      <c r="F7" s="20" t="s">
        <v>21</v>
      </c>
      <c r="G7" s="16" t="s">
        <v>18</v>
      </c>
      <c r="H7" s="19">
        <v>0.2</v>
      </c>
      <c r="I7" s="19">
        <v>0.1</v>
      </c>
      <c r="J7" s="19">
        <v>0.2</v>
      </c>
      <c r="K7" s="19">
        <v>0.7</v>
      </c>
      <c r="L7" s="19">
        <v>1</v>
      </c>
      <c r="M7" s="19">
        <v>1</v>
      </c>
      <c r="N7" s="19" t="s">
        <v>71</v>
      </c>
      <c r="O7" s="19" t="s">
        <v>71</v>
      </c>
      <c r="P7" s="19" t="s">
        <v>71</v>
      </c>
      <c r="Q7" s="19" t="s">
        <v>71</v>
      </c>
      <c r="R7" s="19" t="s">
        <v>71</v>
      </c>
      <c r="S7" s="19" t="s">
        <v>71</v>
      </c>
      <c r="T7" s="19" t="s">
        <v>71</v>
      </c>
      <c r="U7" s="19" t="s">
        <v>71</v>
      </c>
      <c r="V7" s="21" t="s">
        <v>105</v>
      </c>
    </row>
    <row r="8" spans="1:22" s="15" customFormat="1" ht="135" x14ac:dyDescent="0.2">
      <c r="A8" s="48" t="s">
        <v>59</v>
      </c>
      <c r="B8" s="45" t="s">
        <v>24</v>
      </c>
      <c r="C8" s="45" t="s">
        <v>60</v>
      </c>
      <c r="D8" s="16" t="s">
        <v>25</v>
      </c>
      <c r="E8" s="16" t="s">
        <v>101</v>
      </c>
      <c r="F8" s="20" t="s">
        <v>75</v>
      </c>
      <c r="G8" s="16">
        <v>81.900000000000006</v>
      </c>
      <c r="H8" s="16">
        <f t="shared" ref="H8" si="0">+G8+2.5</f>
        <v>84.4</v>
      </c>
      <c r="I8" s="16">
        <v>82.7</v>
      </c>
      <c r="J8" s="16">
        <f t="shared" ref="J8:L8" si="1">+I8+2.5</f>
        <v>85.2</v>
      </c>
      <c r="K8" s="16">
        <f t="shared" si="1"/>
        <v>87.7</v>
      </c>
      <c r="L8" s="16">
        <f t="shared" si="1"/>
        <v>90.2</v>
      </c>
      <c r="M8" s="16">
        <v>91.9</v>
      </c>
      <c r="N8" s="16">
        <f>+I8</f>
        <v>82.7</v>
      </c>
      <c r="O8" s="16"/>
      <c r="P8" s="17">
        <f>+O8/N8</f>
        <v>0</v>
      </c>
      <c r="Q8" s="16">
        <v>34.4</v>
      </c>
      <c r="R8" s="16"/>
      <c r="S8" s="18">
        <f>+R8/Q8</f>
        <v>0</v>
      </c>
      <c r="T8" s="16">
        <v>84.4</v>
      </c>
      <c r="U8" s="22">
        <f>+P8+T8</f>
        <v>84.4</v>
      </c>
      <c r="V8" s="21" t="s">
        <v>113</v>
      </c>
    </row>
    <row r="9" spans="1:22" s="15" customFormat="1" ht="225" x14ac:dyDescent="0.2">
      <c r="A9" s="48"/>
      <c r="B9" s="45" t="s">
        <v>26</v>
      </c>
      <c r="C9" s="45" t="s">
        <v>61</v>
      </c>
      <c r="D9" s="16" t="s">
        <v>17</v>
      </c>
      <c r="E9" s="16" t="s">
        <v>100</v>
      </c>
      <c r="F9" s="20" t="s">
        <v>27</v>
      </c>
      <c r="G9" s="19" t="s">
        <v>18</v>
      </c>
      <c r="H9" s="19">
        <v>0.5</v>
      </c>
      <c r="I9" s="19">
        <v>0.23</v>
      </c>
      <c r="J9" s="19">
        <v>0.5</v>
      </c>
      <c r="K9" s="19">
        <v>0.75</v>
      </c>
      <c r="L9" s="19">
        <v>1</v>
      </c>
      <c r="M9" s="19">
        <v>1</v>
      </c>
      <c r="N9" s="16">
        <f t="shared" ref="N9:N17" si="2">+I9</f>
        <v>0.23</v>
      </c>
      <c r="O9" s="19"/>
      <c r="P9" s="17">
        <f t="shared" ref="P9:P17" si="3">+O9/N9</f>
        <v>0</v>
      </c>
      <c r="Q9" s="19" t="s">
        <v>71</v>
      </c>
      <c r="R9" s="19" t="s">
        <v>71</v>
      </c>
      <c r="S9" s="18" t="e">
        <f t="shared" ref="S9:S17" si="4">+R9/Q9</f>
        <v>#VALUE!</v>
      </c>
      <c r="T9" s="19" t="s">
        <v>71</v>
      </c>
      <c r="U9" s="23" t="e">
        <f t="shared" ref="U9:U17" si="5">+P9+T9</f>
        <v>#VALUE!</v>
      </c>
      <c r="V9" s="21" t="s">
        <v>117</v>
      </c>
    </row>
    <row r="10" spans="1:22" s="15" customFormat="1" ht="375" x14ac:dyDescent="0.2">
      <c r="A10" s="43" t="s">
        <v>62</v>
      </c>
      <c r="B10" s="45" t="s">
        <v>34</v>
      </c>
      <c r="C10" s="45" t="s">
        <v>63</v>
      </c>
      <c r="D10" s="16" t="s">
        <v>17</v>
      </c>
      <c r="E10" s="16" t="s">
        <v>100</v>
      </c>
      <c r="F10" s="20" t="s">
        <v>76</v>
      </c>
      <c r="G10" s="19">
        <v>0</v>
      </c>
      <c r="H10" s="19">
        <v>1</v>
      </c>
      <c r="I10" s="19">
        <v>1</v>
      </c>
      <c r="J10" s="19">
        <v>1</v>
      </c>
      <c r="K10" s="19">
        <v>1</v>
      </c>
      <c r="L10" s="19">
        <v>1</v>
      </c>
      <c r="M10" s="19">
        <v>1</v>
      </c>
      <c r="N10" s="24">
        <f t="shared" si="2"/>
        <v>1</v>
      </c>
      <c r="O10" s="19">
        <v>1</v>
      </c>
      <c r="P10" s="17">
        <f t="shared" si="3"/>
        <v>1</v>
      </c>
      <c r="Q10" s="19">
        <v>1</v>
      </c>
      <c r="R10" s="19">
        <v>1</v>
      </c>
      <c r="S10" s="17">
        <f>+(R10/Q10)</f>
        <v>1</v>
      </c>
      <c r="T10" s="19">
        <v>1</v>
      </c>
      <c r="U10" s="25">
        <f>+P10+T10</f>
        <v>2</v>
      </c>
      <c r="V10" s="21" t="s">
        <v>118</v>
      </c>
    </row>
    <row r="11" spans="1:22" s="15" customFormat="1" ht="60" x14ac:dyDescent="0.2">
      <c r="A11" s="49"/>
      <c r="B11" s="50" t="s">
        <v>64</v>
      </c>
      <c r="C11" s="45" t="s">
        <v>65</v>
      </c>
      <c r="D11" s="16" t="s">
        <v>17</v>
      </c>
      <c r="E11" s="16" t="s">
        <v>100</v>
      </c>
      <c r="F11" s="20" t="s">
        <v>21</v>
      </c>
      <c r="G11" s="19" t="s">
        <v>18</v>
      </c>
      <c r="H11" s="19">
        <v>0.2</v>
      </c>
      <c r="I11" s="19">
        <v>0.1</v>
      </c>
      <c r="J11" s="19">
        <v>0.2</v>
      </c>
      <c r="K11" s="19">
        <v>0.7</v>
      </c>
      <c r="L11" s="19">
        <v>1</v>
      </c>
      <c r="M11" s="19">
        <v>1</v>
      </c>
      <c r="N11" s="24">
        <f t="shared" si="2"/>
        <v>0.1</v>
      </c>
      <c r="O11" s="19"/>
      <c r="P11" s="17">
        <f t="shared" si="3"/>
        <v>0</v>
      </c>
      <c r="Q11" s="19" t="s">
        <v>71</v>
      </c>
      <c r="R11" s="19" t="s">
        <v>71</v>
      </c>
      <c r="S11" s="18" t="e">
        <f t="shared" si="4"/>
        <v>#VALUE!</v>
      </c>
      <c r="T11" s="19" t="s">
        <v>71</v>
      </c>
      <c r="U11" s="23" t="e">
        <f t="shared" si="5"/>
        <v>#VALUE!</v>
      </c>
      <c r="V11" s="21" t="s">
        <v>114</v>
      </c>
    </row>
    <row r="12" spans="1:22" s="15" customFormat="1" ht="138" customHeight="1" x14ac:dyDescent="0.2">
      <c r="A12" s="49"/>
      <c r="B12" s="50"/>
      <c r="C12" s="45" t="s">
        <v>66</v>
      </c>
      <c r="D12" s="16" t="s">
        <v>17</v>
      </c>
      <c r="E12" s="16" t="s">
        <v>100</v>
      </c>
      <c r="F12" s="20" t="s">
        <v>41</v>
      </c>
      <c r="G12" s="19" t="s">
        <v>18</v>
      </c>
      <c r="H12" s="19">
        <v>0.3</v>
      </c>
      <c r="I12" s="19">
        <v>0.2</v>
      </c>
      <c r="J12" s="19">
        <v>0.3</v>
      </c>
      <c r="K12" s="19">
        <v>0.8</v>
      </c>
      <c r="L12" s="19">
        <v>1</v>
      </c>
      <c r="M12" s="19">
        <v>1</v>
      </c>
      <c r="N12" s="24">
        <f t="shared" si="2"/>
        <v>0.2</v>
      </c>
      <c r="O12" s="19"/>
      <c r="P12" s="17">
        <f t="shared" si="3"/>
        <v>0</v>
      </c>
      <c r="Q12" s="19" t="s">
        <v>71</v>
      </c>
      <c r="R12" s="19" t="s">
        <v>71</v>
      </c>
      <c r="S12" s="18" t="e">
        <f t="shared" si="4"/>
        <v>#VALUE!</v>
      </c>
      <c r="T12" s="19" t="s">
        <v>71</v>
      </c>
      <c r="U12" s="23" t="e">
        <f t="shared" si="5"/>
        <v>#VALUE!</v>
      </c>
      <c r="V12" s="21" t="s">
        <v>121</v>
      </c>
    </row>
    <row r="13" spans="1:22" s="15" customFormat="1" ht="75" x14ac:dyDescent="0.2">
      <c r="A13" s="49"/>
      <c r="B13" s="50"/>
      <c r="C13" s="45" t="s">
        <v>67</v>
      </c>
      <c r="D13" s="16" t="s">
        <v>17</v>
      </c>
      <c r="E13" s="16" t="s">
        <v>100</v>
      </c>
      <c r="F13" s="20" t="s">
        <v>43</v>
      </c>
      <c r="G13" s="19" t="s">
        <v>18</v>
      </c>
      <c r="H13" s="19">
        <v>0.2</v>
      </c>
      <c r="I13" s="19">
        <v>0.1</v>
      </c>
      <c r="J13" s="19">
        <v>0.2</v>
      </c>
      <c r="K13" s="19">
        <v>0.6</v>
      </c>
      <c r="L13" s="19">
        <v>1</v>
      </c>
      <c r="M13" s="19">
        <v>1</v>
      </c>
      <c r="N13" s="24">
        <f t="shared" si="2"/>
        <v>0.1</v>
      </c>
      <c r="O13" s="19"/>
      <c r="P13" s="17">
        <f t="shared" si="3"/>
        <v>0</v>
      </c>
      <c r="Q13" s="19" t="s">
        <v>71</v>
      </c>
      <c r="R13" s="19" t="s">
        <v>71</v>
      </c>
      <c r="S13" s="18" t="e">
        <f t="shared" si="4"/>
        <v>#VALUE!</v>
      </c>
      <c r="T13" s="19" t="s">
        <v>71</v>
      </c>
      <c r="U13" s="23" t="e">
        <f t="shared" si="5"/>
        <v>#VALUE!</v>
      </c>
      <c r="V13" s="21" t="s">
        <v>120</v>
      </c>
    </row>
    <row r="14" spans="1:22" s="15" customFormat="1" ht="90" x14ac:dyDescent="0.2">
      <c r="A14" s="49"/>
      <c r="B14" s="50"/>
      <c r="C14" s="45" t="s">
        <v>73</v>
      </c>
      <c r="D14" s="16" t="s">
        <v>17</v>
      </c>
      <c r="E14" s="16" t="s">
        <v>100</v>
      </c>
      <c r="F14" s="20" t="s">
        <v>43</v>
      </c>
      <c r="G14" s="19" t="s">
        <v>18</v>
      </c>
      <c r="H14" s="19">
        <v>0.2</v>
      </c>
      <c r="I14" s="19">
        <v>0.1</v>
      </c>
      <c r="J14" s="19">
        <v>0.2</v>
      </c>
      <c r="K14" s="19">
        <v>0.6</v>
      </c>
      <c r="L14" s="19">
        <v>1</v>
      </c>
      <c r="M14" s="19">
        <v>1</v>
      </c>
      <c r="N14" s="24">
        <f t="shared" si="2"/>
        <v>0.1</v>
      </c>
      <c r="O14" s="19"/>
      <c r="P14" s="17">
        <f t="shared" si="3"/>
        <v>0</v>
      </c>
      <c r="Q14" s="19" t="s">
        <v>71</v>
      </c>
      <c r="R14" s="19" t="s">
        <v>71</v>
      </c>
      <c r="S14" s="18" t="e">
        <f t="shared" si="4"/>
        <v>#VALUE!</v>
      </c>
      <c r="T14" s="19" t="s">
        <v>71</v>
      </c>
      <c r="U14" s="23" t="e">
        <f t="shared" si="5"/>
        <v>#VALUE!</v>
      </c>
      <c r="V14" s="21" t="s">
        <v>122</v>
      </c>
    </row>
    <row r="15" spans="1:22" s="15" customFormat="1" ht="84.75" customHeight="1" x14ac:dyDescent="0.2">
      <c r="A15" s="49"/>
      <c r="B15" s="51" t="s">
        <v>47</v>
      </c>
      <c r="C15" s="45" t="s">
        <v>74</v>
      </c>
      <c r="D15" s="16" t="s">
        <v>25</v>
      </c>
      <c r="E15" s="16" t="s">
        <v>101</v>
      </c>
      <c r="F15" s="20" t="s">
        <v>21</v>
      </c>
      <c r="G15" s="19" t="s">
        <v>18</v>
      </c>
      <c r="H15" s="52">
        <v>1</v>
      </c>
      <c r="I15" s="19" t="s">
        <v>18</v>
      </c>
      <c r="J15" s="52">
        <v>1</v>
      </c>
      <c r="K15" s="52">
        <v>0.5</v>
      </c>
      <c r="L15" s="52">
        <v>0.5</v>
      </c>
      <c r="M15" s="52">
        <v>3</v>
      </c>
      <c r="N15" s="16" t="str">
        <f t="shared" si="2"/>
        <v>N.A.</v>
      </c>
      <c r="O15" s="52"/>
      <c r="P15" s="17" t="e">
        <f t="shared" si="3"/>
        <v>#VALUE!</v>
      </c>
      <c r="Q15" s="52"/>
      <c r="R15" s="52"/>
      <c r="S15" s="18" t="e">
        <f t="shared" si="4"/>
        <v>#DIV/0!</v>
      </c>
      <c r="T15" s="52">
        <v>1</v>
      </c>
      <c r="U15" s="23" t="e">
        <f t="shared" si="5"/>
        <v>#VALUE!</v>
      </c>
      <c r="V15" s="21" t="s">
        <v>106</v>
      </c>
    </row>
    <row r="16" spans="1:22" s="15" customFormat="1" ht="122.25" customHeight="1" x14ac:dyDescent="0.2">
      <c r="A16" s="46"/>
      <c r="B16" s="53"/>
      <c r="C16" s="45" t="s">
        <v>93</v>
      </c>
      <c r="D16" s="16" t="s">
        <v>17</v>
      </c>
      <c r="E16" s="16" t="s">
        <v>100</v>
      </c>
      <c r="F16" s="20" t="s">
        <v>21</v>
      </c>
      <c r="G16" s="19" t="s">
        <v>18</v>
      </c>
      <c r="H16" s="19">
        <v>0.2</v>
      </c>
      <c r="I16" s="19">
        <v>0.14000000000000001</v>
      </c>
      <c r="J16" s="52"/>
      <c r="K16" s="52"/>
      <c r="L16" s="52"/>
      <c r="M16" s="52"/>
      <c r="N16" s="16"/>
      <c r="O16" s="52"/>
      <c r="P16" s="17"/>
      <c r="Q16" s="52"/>
      <c r="R16" s="52"/>
      <c r="S16" s="18"/>
      <c r="T16" s="52"/>
      <c r="U16" s="23"/>
      <c r="V16" s="21" t="s">
        <v>115</v>
      </c>
    </row>
    <row r="17" spans="1:22" s="15" customFormat="1" ht="195" x14ac:dyDescent="0.2">
      <c r="A17" s="48" t="s">
        <v>69</v>
      </c>
      <c r="B17" s="45" t="s">
        <v>34</v>
      </c>
      <c r="C17" s="45" t="s">
        <v>70</v>
      </c>
      <c r="D17" s="16" t="s">
        <v>25</v>
      </c>
      <c r="E17" s="16" t="s">
        <v>100</v>
      </c>
      <c r="F17" s="20" t="s">
        <v>76</v>
      </c>
      <c r="G17" s="52">
        <v>5</v>
      </c>
      <c r="H17" s="52">
        <v>5</v>
      </c>
      <c r="I17" s="52">
        <v>3</v>
      </c>
      <c r="J17" s="52">
        <v>5</v>
      </c>
      <c r="K17" s="52">
        <v>5</v>
      </c>
      <c r="L17" s="52">
        <v>5</v>
      </c>
      <c r="M17" s="52">
        <v>5</v>
      </c>
      <c r="N17" s="16">
        <f t="shared" si="2"/>
        <v>3</v>
      </c>
      <c r="O17" s="52"/>
      <c r="P17" s="17">
        <f t="shared" si="3"/>
        <v>0</v>
      </c>
      <c r="Q17" s="52"/>
      <c r="R17" s="52"/>
      <c r="S17" s="18" t="e">
        <f t="shared" si="4"/>
        <v>#DIV/0!</v>
      </c>
      <c r="T17" s="52">
        <v>5</v>
      </c>
      <c r="U17" s="23">
        <f t="shared" si="5"/>
        <v>5</v>
      </c>
      <c r="V17" s="21" t="s">
        <v>119</v>
      </c>
    </row>
    <row r="18" spans="1:22" s="15" customFormat="1" ht="102.75" customHeight="1" x14ac:dyDescent="0.2">
      <c r="A18" s="48"/>
      <c r="B18" s="45" t="s">
        <v>45</v>
      </c>
      <c r="C18" s="45" t="s">
        <v>68</v>
      </c>
      <c r="D18" s="16" t="s">
        <v>17</v>
      </c>
      <c r="E18" s="16" t="s">
        <v>100</v>
      </c>
      <c r="F18" s="20" t="s">
        <v>21</v>
      </c>
      <c r="G18" s="52">
        <v>100</v>
      </c>
      <c r="H18" s="19">
        <v>1</v>
      </c>
      <c r="I18" s="19">
        <v>0.5</v>
      </c>
      <c r="J18" s="52">
        <v>5</v>
      </c>
      <c r="K18" s="52">
        <v>5</v>
      </c>
      <c r="L18" s="52">
        <v>5</v>
      </c>
      <c r="M18" s="52">
        <v>5</v>
      </c>
      <c r="N18" s="16">
        <f t="shared" ref="N18" si="6">+I18</f>
        <v>0.5</v>
      </c>
      <c r="O18" s="52"/>
      <c r="P18" s="17">
        <f t="shared" ref="P18" si="7">+O18/N18</f>
        <v>0</v>
      </c>
      <c r="Q18" s="52"/>
      <c r="R18" s="52"/>
      <c r="S18" s="18" t="e">
        <f t="shared" ref="S18" si="8">+R18/Q18</f>
        <v>#DIV/0!</v>
      </c>
      <c r="T18" s="52">
        <v>5</v>
      </c>
      <c r="U18" s="23">
        <f t="shared" ref="U18" si="9">+P18+T18</f>
        <v>5</v>
      </c>
      <c r="V18" s="21" t="s">
        <v>116</v>
      </c>
    </row>
    <row r="19" spans="1:22" x14ac:dyDescent="0.3">
      <c r="P19" s="5"/>
    </row>
    <row r="20" spans="1:22" x14ac:dyDescent="0.3">
      <c r="P20" s="5"/>
    </row>
    <row r="21" spans="1:22" x14ac:dyDescent="0.3">
      <c r="A21"/>
      <c r="P21" s="5"/>
    </row>
    <row r="22" spans="1:22" x14ac:dyDescent="0.3">
      <c r="A22"/>
      <c r="P22" s="5"/>
    </row>
    <row r="23" spans="1:22" x14ac:dyDescent="0.3">
      <c r="A23" t="s">
        <v>80</v>
      </c>
    </row>
    <row r="24" spans="1:22" x14ac:dyDescent="0.3">
      <c r="A24"/>
    </row>
    <row r="25" spans="1:22" x14ac:dyDescent="0.3">
      <c r="A25" t="s">
        <v>80</v>
      </c>
    </row>
    <row r="26" spans="1:22" x14ac:dyDescent="0.3">
      <c r="A26" t="s">
        <v>80</v>
      </c>
    </row>
    <row r="27" spans="1:22" x14ac:dyDescent="0.3">
      <c r="A27" t="s">
        <v>80</v>
      </c>
    </row>
    <row r="28" spans="1:22" x14ac:dyDescent="0.3">
      <c r="A28"/>
    </row>
    <row r="29" spans="1:22" x14ac:dyDescent="0.3">
      <c r="A29" t="s">
        <v>107</v>
      </c>
    </row>
    <row r="30" spans="1:22" x14ac:dyDescent="0.3">
      <c r="A30"/>
    </row>
    <row r="31" spans="1:22" x14ac:dyDescent="0.3">
      <c r="A31" t="s">
        <v>108</v>
      </c>
    </row>
    <row r="32" spans="1:22" x14ac:dyDescent="0.3">
      <c r="A32" t="s">
        <v>109</v>
      </c>
    </row>
    <row r="33" spans="1:1" x14ac:dyDescent="0.3">
      <c r="A33" t="s">
        <v>110</v>
      </c>
    </row>
    <row r="34" spans="1:1" x14ac:dyDescent="0.3">
      <c r="A34" t="s">
        <v>111</v>
      </c>
    </row>
  </sheetData>
  <mergeCells count="22">
    <mergeCell ref="A1:V1"/>
    <mergeCell ref="A2:V2"/>
    <mergeCell ref="N4:P4"/>
    <mergeCell ref="Q4:S4"/>
    <mergeCell ref="U4:U5"/>
    <mergeCell ref="V4:V5"/>
    <mergeCell ref="A4:A5"/>
    <mergeCell ref="B4:B5"/>
    <mergeCell ref="C4:C5"/>
    <mergeCell ref="D4:D5"/>
    <mergeCell ref="G4:G5"/>
    <mergeCell ref="I4:L4"/>
    <mergeCell ref="F4:F5"/>
    <mergeCell ref="E4:E5"/>
    <mergeCell ref="A17:A18"/>
    <mergeCell ref="A3:V3"/>
    <mergeCell ref="A8:A9"/>
    <mergeCell ref="B11:B14"/>
    <mergeCell ref="A6:A7"/>
    <mergeCell ref="B6:B7"/>
    <mergeCell ref="B15:B16"/>
    <mergeCell ref="A10:A16"/>
  </mergeCells>
  <printOptions horizontalCentered="1" verticalCentered="1"/>
  <pageMargins left="0.23622047244094491" right="0.23622047244094491" top="0.74803149606299213" bottom="0.74803149606299213" header="0.31496062992125984" footer="0.31496062992125984"/>
  <pageSetup paperSize="14" scale="40" orientation="landscape" r:id="rId1"/>
  <headerFooter>
    <oddHeader>&amp;L&amp;G&amp;CSEGUIMIENTO AL PLAN ESTRATÉGICO INSTITUCIONAL
SUPERINTENDENCIA DEL SUBSIDIO FAMILIAR
PRIMER SEMESTRE 2020&amp;R&amp;G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ESTRATÉGICO</vt:lpstr>
      <vt:lpstr>SEGUIMIENTO PLAN ESTRATÉGICO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Andrea Ramirez Arias</dc:creator>
  <cp:lastModifiedBy>Sandra</cp:lastModifiedBy>
  <cp:lastPrinted>2020-06-17T15:55:56Z</cp:lastPrinted>
  <dcterms:created xsi:type="dcterms:W3CDTF">2020-02-05T13:51:49Z</dcterms:created>
  <dcterms:modified xsi:type="dcterms:W3CDTF">2020-08-31T15:59:00Z</dcterms:modified>
</cp:coreProperties>
</file>