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gaviriam\Documents\Información 2020\Pubicaciones Portal\Solicitudes Publicación\Solicitud Javier Enrique Ruiz\"/>
    </mc:Choice>
  </mc:AlternateContent>
  <bookViews>
    <workbookView xWindow="0" yWindow="0" windowWidth="28800" windowHeight="14925"/>
  </bookViews>
  <sheets>
    <sheet name="SEGUIMIENTO PLAN ESTRATEGICO"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2" l="1"/>
  <c r="L9" i="2"/>
  <c r="L10" i="2"/>
  <c r="L11" i="2"/>
  <c r="L12" i="2"/>
  <c r="L13" i="2"/>
  <c r="L14" i="2"/>
  <c r="L15" i="2"/>
  <c r="L16" i="2"/>
  <c r="N8" i="2" l="1"/>
  <c r="N9" i="2"/>
  <c r="N10" i="2"/>
  <c r="N11" i="2"/>
  <c r="N12" i="2"/>
  <c r="N13" i="2"/>
  <c r="N14" i="2"/>
  <c r="N15" i="2"/>
  <c r="N16" i="2"/>
  <c r="Q14" i="2" l="1"/>
  <c r="Q9" i="2"/>
  <c r="Q8" i="2" l="1"/>
  <c r="Q10" i="2"/>
  <c r="Q11" i="2"/>
  <c r="Q12" i="2"/>
  <c r="Q13" i="2"/>
  <c r="Q15" i="2"/>
  <c r="Q16" i="2"/>
  <c r="Q7" i="2"/>
  <c r="S10" i="2"/>
  <c r="S11" i="2"/>
  <c r="S15" i="2"/>
  <c r="S16" i="2"/>
  <c r="S8" i="2"/>
  <c r="S9" i="2"/>
  <c r="S12" i="2"/>
  <c r="S13" i="2"/>
  <c r="S14" i="2"/>
  <c r="G7" i="2"/>
  <c r="H7" i="2" l="1"/>
  <c r="I7" i="2" s="1"/>
  <c r="J7" i="2" s="1"/>
  <c r="L7" i="2"/>
  <c r="N7" i="2" s="1"/>
  <c r="S7" i="2" s="1"/>
</calcChain>
</file>

<file path=xl/sharedStrings.xml><?xml version="1.0" encoding="utf-8"?>
<sst xmlns="http://schemas.openxmlformats.org/spreadsheetml/2006/main" count="121" uniqueCount="52">
  <si>
    <t>Estratégia</t>
  </si>
  <si>
    <t>Indicador</t>
  </si>
  <si>
    <t>Unidad de Medida</t>
  </si>
  <si>
    <t>Línea Base (2018)</t>
  </si>
  <si>
    <t>META</t>
  </si>
  <si>
    <t>Total Cuatrienio</t>
  </si>
  <si>
    <t>E1. Implementar acciones para gestionar el conocimiento y la innovación a través de la integración del talento humano, las TIC, la comunicación estratégica y el análisis y organización de datos.</t>
  </si>
  <si>
    <t>Porcentaje</t>
  </si>
  <si>
    <t>N.A.</t>
  </si>
  <si>
    <t>Superintendencia Delegada para Estudios Especiales y Evaluación de Proyectos</t>
  </si>
  <si>
    <t>E2 Optimizar la gestión institucional a través de la consolidación del Modelo Integrado de Planeación y Gestión</t>
  </si>
  <si>
    <t>Valor absoluto</t>
  </si>
  <si>
    <t>E3. Mejorar los mecanismos para el diseño, estandarización y consolidación de los sistemas información, que permitan fortalecer la operación y apoyar la acción estratégica de la Superintendencia, frente a las demandas y necesidades de  los grupos de valor y partes interesadas.</t>
  </si>
  <si>
    <t>E4. Desarrollar actividades orientadas a atención de los grupos de valor y partes interesadas de la Superintendencia.</t>
  </si>
  <si>
    <t>E6. Fortalecer la obtención, procesamiento y análisis de estadísticas en relación con el sistema del subsidio familiar.</t>
  </si>
  <si>
    <t>E7. Elaborar estudios especiales y evaluaciones de resultado e impacto para fortalecer el sistema del subsidio familiar.</t>
  </si>
  <si>
    <t xml:space="preserve">Objetivo Estratégico </t>
  </si>
  <si>
    <t>2DO SEMESTRE</t>
  </si>
  <si>
    <t>META ANUAL</t>
  </si>
  <si>
    <t>% DE EJECUCIÓN ACUMULADA</t>
  </si>
  <si>
    <t>PROGRAMADO</t>
  </si>
  <si>
    <t>EJECUTADO</t>
  </si>
  <si>
    <t>% DE EJECUCIÓN</t>
  </si>
  <si>
    <t>%</t>
  </si>
  <si>
    <t xml:space="preserve">OE1 </t>
  </si>
  <si>
    <t>Porcentaje acumulado de actividades realizadas para estructurar el modelo de observatorio del subsidio familiar en Colombia</t>
  </si>
  <si>
    <t xml:space="preserve">OE2 </t>
  </si>
  <si>
    <t>Calificación del índice de desempeño institucional del MIPG</t>
  </si>
  <si>
    <t>Porcentaje de procesos automáticos nuevos que apoyan la gestión institucional</t>
  </si>
  <si>
    <t xml:space="preserve">OE3 </t>
  </si>
  <si>
    <t>Porcentaje de alertas  generadas a la Alta  Dirección de la Supersubsidio sobre tipologías de PQRs identificadas de alto impacto en los afiliados al sistema del subsidio familiar</t>
  </si>
  <si>
    <t xml:space="preserve"> E5. Estandarizar y fortalecer la inspección, vigilancia y control de la Superintendencia  con el diseño, evaluación y aplicación de metodologías orientadas a preservar la estabilidad, seguridad y confianza del sistema del subsidio familiar.</t>
  </si>
  <si>
    <t xml:space="preserve">Porcentaje acumulado de actividades realizadas para el mejoramiento del modelo de seguimiento de las inversiones realizadas por las CCF  </t>
  </si>
  <si>
    <t>Porcentaje acumulado de actividades realizadas para estructurar un modelo de supervisión basado en riesgos a partir de buenas prácticas empresariales</t>
  </si>
  <si>
    <t>Porcentaje acumulado de actividades realizadas para estructurar el modelo de indicadores técnicos y financieros para la adopción, modificación y levantamiento de medidas cautelares</t>
  </si>
  <si>
    <t>Porcentaje de estructuras de datos diseñadas para ser incorporadas en el sistema de información</t>
  </si>
  <si>
    <t xml:space="preserve">OE4 </t>
  </si>
  <si>
    <t>Mecanismos de participación ciudadana operando de manera permanente</t>
  </si>
  <si>
    <t>NA</t>
  </si>
  <si>
    <t>Porcentaje acumulado de estructuración e implementación del  programa de gestión del conocimiento y la innovación orientado a la generación de conocimiento estratégico y valor público</t>
  </si>
  <si>
    <t xml:space="preserve">Porcentaje acumulado de actividades realizadas para estructurar y socializar documento de buenas prácticas de órganos corporativos </t>
  </si>
  <si>
    <t>Número de estudios especiales del sistema de subsidio familiar</t>
  </si>
  <si>
    <t>Oficina Asesora de Planeación</t>
  </si>
  <si>
    <t>Oficina Protección al Usuario</t>
  </si>
  <si>
    <t>Lider deL Reporte</t>
  </si>
  <si>
    <t>SEGUIMIENTO ANUAL 2019</t>
  </si>
  <si>
    <t>Análisis cualitativo
2019</t>
  </si>
  <si>
    <t xml:space="preserve">EJECUTADO </t>
  </si>
  <si>
    <t>Se generaron 11 alertas a la dirección así:
Proyectos de circular en utilización centros recreacionales (2195/2019/MEM), Categoría independientes (735/2019/MEM), Prescripción de subsidios monetarios (939/2019/MEM) y Circular beneficios a pensionados (574/2019/PGEN).
Se generaron informes con alertas especiales a las delegadas sobre:
Informe hallazgos proceso de paz y salvo para cambio de CCF empresa Home Music CAFAM (19752019/MEM).
Inconvenientes con mecanismo de protección al cesante ComfaSucre: ( 1341/2019/MEM, 1546/2019/MEM Y 1730/2019/MEM).
Accidente en sede recreacional de Compensar (1346/2019/MEM)
Accidente en cubo Colsubsidio vacaciones recreativas ( 1030/2019/MEM)
Cobros Colegio Comfaoriente (824/2019/MEM)
Inconvenientes pago cuota monetaria a través de tarjetas integrales (410/2019/MEM).</t>
  </si>
  <si>
    <t>Los canales de atención en operación son: Chat, telefóno, aplicativo de portal corporativo, presencial y buzón de pqrs.</t>
  </si>
  <si>
    <t>Actualización de las estructuras de información estadística, e informado a través de la actualización en la circular externa No. 0007 de 2019.</t>
  </si>
  <si>
    <t>Estudio de salud: Estudio de las Cajas de Compensación Familiar (CCF) que tienen habilitada la prestación del servicio de salud mediante la provisión de servicios de aseguramiento en el régimen subsidiado del Sistema General de Seguridad Social en Saludo (SGSSS).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</si>
</sst>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_-* #,##0.00_-;\-* #,##0.00_-;_-* &quot;-&quot;_-;_-@_-"/>
  </numFmts>
  <fonts count="9" x14ac:knownFonts="1">
    <font>
      <sz val="12"/>
      <color theme="1"/>
      <name val="Calibri"/>
      <family val="2"/>
      <scheme val="minor"/>
    </font>
    <font>
      <sz val="11"/>
      <color theme="1"/>
      <name val="Calibri"/>
      <family val="2"/>
      <scheme val="minor"/>
    </font>
    <font>
      <b/>
      <sz val="14"/>
      <color theme="1"/>
      <name val="Century Gothic"/>
      <family val="1"/>
    </font>
    <font>
      <b/>
      <sz val="14"/>
      <name val="Arial"/>
      <family val="2"/>
    </font>
    <font>
      <b/>
      <sz val="14"/>
      <name val="Arial Narrow"/>
      <family val="2"/>
    </font>
    <font>
      <sz val="14"/>
      <color theme="1"/>
      <name val="Calibri"/>
      <family val="2"/>
      <scheme val="minor"/>
    </font>
    <font>
      <sz val="14"/>
      <color theme="1"/>
      <name val="Century Gothic"/>
      <family val="1"/>
    </font>
    <font>
      <b/>
      <sz val="14"/>
      <color theme="1"/>
      <name val="Calibri"/>
      <family val="2"/>
      <scheme val="minor"/>
    </font>
    <font>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1" fontId="1" fillId="0" borderId="0" applyFont="0" applyFill="0" applyBorder="0" applyAlignment="0" applyProtection="0"/>
    <xf numFmtId="9" fontId="8" fillId="0" borderId="0" applyFont="0" applyFill="0" applyBorder="0" applyAlignment="0" applyProtection="0"/>
  </cellStyleXfs>
  <cellXfs count="39">
    <xf numFmtId="0" fontId="0" fillId="0" borderId="0" xfId="0"/>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3" fillId="2"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5" fillId="0" borderId="1" xfId="0" applyFont="1" applyBorder="1"/>
    <xf numFmtId="0" fontId="6" fillId="3" borderId="1" xfId="0"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0" fontId="6" fillId="4" borderId="1" xfId="0" applyFont="1" applyFill="1" applyBorder="1" applyAlignment="1">
      <alignment horizontal="justify" vertical="center" wrapText="1"/>
    </xf>
    <xf numFmtId="0" fontId="6" fillId="3"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1" fontId="5" fillId="0" borderId="1" xfId="1" applyNumberFormat="1" applyFont="1" applyBorder="1" applyAlignment="1">
      <alignment horizontal="right" vertical="center"/>
    </xf>
    <xf numFmtId="41" fontId="6" fillId="4" borderId="1" xfId="1" applyFont="1" applyFill="1" applyBorder="1" applyAlignment="1">
      <alignment vertical="center" wrapText="1"/>
    </xf>
    <xf numFmtId="0" fontId="5" fillId="0" borderId="0" xfId="0" applyFont="1" applyAlignment="1"/>
    <xf numFmtId="164" fontId="5" fillId="0" borderId="1" xfId="1" applyNumberFormat="1" applyFont="1" applyBorder="1" applyAlignment="1">
      <alignment horizontal="right" vertical="center"/>
    </xf>
    <xf numFmtId="9" fontId="6" fillId="4" borderId="1" xfId="2" applyFont="1" applyFill="1" applyBorder="1" applyAlignment="1">
      <alignment vertical="center" wrapText="1"/>
    </xf>
    <xf numFmtId="9" fontId="5" fillId="5" borderId="1" xfId="1" applyNumberFormat="1" applyFont="1" applyFill="1" applyBorder="1" applyAlignment="1">
      <alignment horizontal="right" vertical="center"/>
    </xf>
    <xf numFmtId="9" fontId="6" fillId="3" borderId="1" xfId="2" applyFont="1" applyFill="1" applyBorder="1" applyAlignment="1">
      <alignment horizontal="center" vertical="center" wrapText="1"/>
    </xf>
    <xf numFmtId="0" fontId="5" fillId="0" borderId="1" xfId="0" applyFont="1" applyBorder="1" applyAlignment="1">
      <alignment vertical="top" wrapText="1"/>
    </xf>
    <xf numFmtId="0" fontId="6" fillId="0" borderId="1" xfId="0" applyFont="1" applyBorder="1" applyAlignment="1">
      <alignment horizontal="justify"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5" fillId="0" borderId="0"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984250</xdr:colOff>
      <xdr:row>0</xdr:row>
      <xdr:rowOff>936625</xdr:rowOff>
    </xdr:from>
    <xdr:to>
      <xdr:col>12</xdr:col>
      <xdr:colOff>381000</xdr:colOff>
      <xdr:row>1</xdr:row>
      <xdr:rowOff>254000</xdr:rowOff>
    </xdr:to>
    <xdr:sp macro="" textlink="">
      <xdr:nvSpPr>
        <xdr:cNvPr id="2" name="Flecha: hacia abajo 1">
          <a:extLst>
            <a:ext uri="{FF2B5EF4-FFF2-40B4-BE49-F238E27FC236}">
              <a16:creationId xmlns:a16="http://schemas.microsoft.com/office/drawing/2014/main" xmlns="" id="{7D07890E-2488-45A6-B10A-18E92F76DB7A}"/>
            </a:ext>
          </a:extLst>
        </xdr:cNvPr>
        <xdr:cNvSpPr/>
      </xdr:nvSpPr>
      <xdr:spPr>
        <a:xfrm>
          <a:off x="17160875" y="936625"/>
          <a:ext cx="809625" cy="3492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111125</xdr:colOff>
      <xdr:row>0</xdr:row>
      <xdr:rowOff>952500</xdr:rowOff>
    </xdr:from>
    <xdr:to>
      <xdr:col>15</xdr:col>
      <xdr:colOff>920750</xdr:colOff>
      <xdr:row>1</xdr:row>
      <xdr:rowOff>269875</xdr:rowOff>
    </xdr:to>
    <xdr:sp macro="" textlink="">
      <xdr:nvSpPr>
        <xdr:cNvPr id="3" name="Flecha: hacia abajo 2">
          <a:extLst>
            <a:ext uri="{FF2B5EF4-FFF2-40B4-BE49-F238E27FC236}">
              <a16:creationId xmlns:a16="http://schemas.microsoft.com/office/drawing/2014/main" xmlns="" id="{8B41DFEB-0AF5-4EF4-86E1-2051CE37D243}"/>
            </a:ext>
          </a:extLst>
        </xdr:cNvPr>
        <xdr:cNvSpPr/>
      </xdr:nvSpPr>
      <xdr:spPr>
        <a:xfrm>
          <a:off x="21732875" y="952500"/>
          <a:ext cx="809625" cy="3492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523875</xdr:colOff>
      <xdr:row>0</xdr:row>
      <xdr:rowOff>968375</xdr:rowOff>
    </xdr:from>
    <xdr:to>
      <xdr:col>19</xdr:col>
      <xdr:colOff>1333500</xdr:colOff>
      <xdr:row>2</xdr:row>
      <xdr:rowOff>0</xdr:rowOff>
    </xdr:to>
    <xdr:sp macro="" textlink="">
      <xdr:nvSpPr>
        <xdr:cNvPr id="4" name="Flecha: hacia abajo 3">
          <a:extLst>
            <a:ext uri="{FF2B5EF4-FFF2-40B4-BE49-F238E27FC236}">
              <a16:creationId xmlns:a16="http://schemas.microsoft.com/office/drawing/2014/main" xmlns="" id="{88D18DF8-01D1-49EE-B19A-7B8DC03BE430}"/>
            </a:ext>
          </a:extLst>
        </xdr:cNvPr>
        <xdr:cNvSpPr/>
      </xdr:nvSpPr>
      <xdr:spPr>
        <a:xfrm>
          <a:off x="27289125" y="968375"/>
          <a:ext cx="809625" cy="3492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15877</xdr:colOff>
      <xdr:row>0</xdr:row>
      <xdr:rowOff>380999</xdr:rowOff>
    </xdr:from>
    <xdr:to>
      <xdr:col>12</xdr:col>
      <xdr:colOff>1190626</xdr:colOff>
      <xdr:row>0</xdr:row>
      <xdr:rowOff>857250</xdr:rowOff>
    </xdr:to>
    <xdr:sp macro="" textlink="">
      <xdr:nvSpPr>
        <xdr:cNvPr id="5" name="CuadroTexto 4">
          <a:extLst>
            <a:ext uri="{FF2B5EF4-FFF2-40B4-BE49-F238E27FC236}">
              <a16:creationId xmlns:a16="http://schemas.microsoft.com/office/drawing/2014/main" xmlns="" id="{F85E88E4-F465-45A4-A08B-6F338399E01A}"/>
            </a:ext>
          </a:extLst>
        </xdr:cNvPr>
        <xdr:cNvSpPr txBox="1"/>
      </xdr:nvSpPr>
      <xdr:spPr>
        <a:xfrm>
          <a:off x="17891127" y="380999"/>
          <a:ext cx="2619374" cy="476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REGISTRE AQUÍ LO PROGRAMADO Y EJECUTADO EN LA VIGENCIA</a:t>
          </a:r>
        </a:p>
        <a:p>
          <a:pPr algn="ctr"/>
          <a:endParaRPr lang="es-CO" sz="1100"/>
        </a:p>
      </xdr:txBody>
    </xdr:sp>
    <xdr:clientData/>
  </xdr:twoCellAnchor>
  <xdr:twoCellAnchor>
    <xdr:from>
      <xdr:col>14</xdr:col>
      <xdr:colOff>920750</xdr:colOff>
      <xdr:row>0</xdr:row>
      <xdr:rowOff>333375</xdr:rowOff>
    </xdr:from>
    <xdr:to>
      <xdr:col>16</xdr:col>
      <xdr:colOff>269874</xdr:colOff>
      <xdr:row>0</xdr:row>
      <xdr:rowOff>904875</xdr:rowOff>
    </xdr:to>
    <xdr:sp macro="" textlink="">
      <xdr:nvSpPr>
        <xdr:cNvPr id="6" name="CuadroTexto 5">
          <a:extLst>
            <a:ext uri="{FF2B5EF4-FFF2-40B4-BE49-F238E27FC236}">
              <a16:creationId xmlns:a16="http://schemas.microsoft.com/office/drawing/2014/main" xmlns="" id="{5FB38847-EBCE-4D0B-90D0-6056AABE8794}"/>
            </a:ext>
          </a:extLst>
        </xdr:cNvPr>
        <xdr:cNvSpPr txBox="1"/>
      </xdr:nvSpPr>
      <xdr:spPr>
        <a:xfrm>
          <a:off x="21082000" y="333375"/>
          <a:ext cx="2095499"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REGISTRE AQUÍ LO PROGRAMADO Y EJECUTADO</a:t>
          </a:r>
        </a:p>
        <a:p>
          <a:pPr algn="ctr"/>
          <a:endParaRPr lang="es-CO" sz="1100"/>
        </a:p>
      </xdr:txBody>
    </xdr:sp>
    <xdr:clientData/>
  </xdr:twoCellAnchor>
  <xdr:twoCellAnchor>
    <xdr:from>
      <xdr:col>13</xdr:col>
      <xdr:colOff>1127125</xdr:colOff>
      <xdr:row>0</xdr:row>
      <xdr:rowOff>127000</xdr:rowOff>
    </xdr:from>
    <xdr:to>
      <xdr:col>19</xdr:col>
      <xdr:colOff>2047875</xdr:colOff>
      <xdr:row>0</xdr:row>
      <xdr:rowOff>889000</xdr:rowOff>
    </xdr:to>
    <xdr:sp macro="" textlink="">
      <xdr:nvSpPr>
        <xdr:cNvPr id="7" name="CuadroTexto 6">
          <a:extLst>
            <a:ext uri="{FF2B5EF4-FFF2-40B4-BE49-F238E27FC236}">
              <a16:creationId xmlns:a16="http://schemas.microsoft.com/office/drawing/2014/main" xmlns="" id="{E57213FC-4940-470C-92C5-C486D8790F31}"/>
            </a:ext>
          </a:extLst>
        </xdr:cNvPr>
        <xdr:cNvSpPr txBox="1"/>
      </xdr:nvSpPr>
      <xdr:spPr>
        <a:xfrm>
          <a:off x="21764625" y="127000"/>
          <a:ext cx="22383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REGISTRE AQUÍ LOS</a:t>
          </a:r>
          <a:r>
            <a:rPr lang="es-CO" sz="1100" baseline="0">
              <a:solidFill>
                <a:schemeClr val="dk1"/>
              </a:solidFill>
              <a:effectLst/>
              <a:latin typeface="+mn-lt"/>
              <a:ea typeface="+mn-ea"/>
              <a:cs typeface="+mn-cs"/>
            </a:rPr>
            <a:t> LOGROS, PRODUCTOS, ACTIVIDADES</a:t>
          </a:r>
          <a:r>
            <a:rPr lang="es-CO" sz="1100">
              <a:solidFill>
                <a:schemeClr val="dk1"/>
              </a:solidFill>
              <a:effectLst/>
              <a:latin typeface="+mn-lt"/>
              <a:ea typeface="+mn-ea"/>
              <a:cs typeface="+mn-cs"/>
            </a:rPr>
            <a:t>,</a:t>
          </a:r>
          <a:r>
            <a:rPr lang="es-CO" sz="1100" baseline="0">
              <a:solidFill>
                <a:schemeClr val="dk1"/>
              </a:solidFill>
              <a:effectLst/>
              <a:latin typeface="+mn-lt"/>
              <a:ea typeface="+mn-ea"/>
              <a:cs typeface="+mn-cs"/>
            </a:rPr>
            <a:t> EVIDENCIAS, </a:t>
          </a:r>
          <a:r>
            <a:rPr lang="es-CO" sz="1100">
              <a:solidFill>
                <a:schemeClr val="dk1"/>
              </a:solidFill>
              <a:effectLst/>
              <a:latin typeface="+mn-lt"/>
              <a:ea typeface="+mn-ea"/>
              <a:cs typeface="+mn-cs"/>
            </a:rPr>
            <a:t>OBSERVACIONES,</a:t>
          </a:r>
          <a:r>
            <a:rPr lang="es-CO" sz="1100" baseline="0">
              <a:solidFill>
                <a:schemeClr val="dk1"/>
              </a:solidFill>
              <a:effectLst/>
              <a:latin typeface="+mn-lt"/>
              <a:ea typeface="+mn-ea"/>
              <a:cs typeface="+mn-cs"/>
            </a:rPr>
            <a:t> ETC.</a:t>
          </a:r>
          <a:endParaRPr lang="es-CO" sz="1100">
            <a:solidFill>
              <a:schemeClr val="dk1"/>
            </a:solidFill>
            <a:effectLst/>
            <a:latin typeface="+mn-lt"/>
            <a:ea typeface="+mn-ea"/>
            <a:cs typeface="+mn-cs"/>
          </a:endParaRPr>
        </a:p>
        <a:p>
          <a:pPr algn="ctr"/>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1"/>
  <sheetViews>
    <sheetView tabSelected="1" view="pageLayout" zoomScale="60" zoomScaleNormal="100" zoomScaleSheetLayoutView="100" zoomScalePageLayoutView="60" workbookViewId="0">
      <selection activeCell="C9" sqref="C9"/>
    </sheetView>
  </sheetViews>
  <sheetFormatPr baseColWidth="10" defaultColWidth="10.875" defaultRowHeight="18.75" x14ac:dyDescent="0.3"/>
  <cols>
    <col min="1" max="1" width="14.5" style="3" customWidth="1"/>
    <col min="2" max="2" width="59.5" style="3" customWidth="1"/>
    <col min="3" max="3" width="63.625" style="3" customWidth="1"/>
    <col min="4" max="5" width="17.5" style="3" customWidth="1"/>
    <col min="6" max="6" width="10.875" style="3"/>
    <col min="7" max="7" width="8.375" style="3" customWidth="1"/>
    <col min="8" max="10" width="8.375" style="3" hidden="1" customWidth="1"/>
    <col min="11" max="11" width="12.875" style="3" hidden="1" customWidth="1"/>
    <col min="12" max="12" width="18.5" style="3" hidden="1" customWidth="1"/>
    <col min="13" max="14" width="16.875" style="3" hidden="1" customWidth="1"/>
    <col min="15" max="15" width="19.125" style="3" hidden="1" customWidth="1"/>
    <col min="16" max="19" width="16.875" style="3" hidden="1" customWidth="1"/>
    <col min="20" max="20" width="56.5" style="3" customWidth="1"/>
    <col min="21" max="16384" width="10.875" style="3"/>
  </cols>
  <sheetData>
    <row r="1" spans="1:20" ht="81" customHeight="1" x14ac:dyDescent="0.3">
      <c r="A1" s="33"/>
      <c r="B1" s="34"/>
      <c r="C1" s="34"/>
      <c r="D1" s="34"/>
      <c r="E1" s="34"/>
      <c r="F1" s="34"/>
      <c r="G1" s="34"/>
      <c r="H1" s="34"/>
      <c r="I1" s="34"/>
      <c r="J1" s="34"/>
      <c r="K1" s="34"/>
      <c r="L1" s="34"/>
      <c r="M1" s="34"/>
      <c r="N1" s="34"/>
      <c r="O1" s="34"/>
      <c r="P1" s="34"/>
      <c r="Q1" s="34"/>
      <c r="R1" s="34"/>
      <c r="S1" s="34"/>
      <c r="T1" s="34"/>
    </row>
    <row r="2" spans="1:20" ht="22.5" customHeight="1" x14ac:dyDescent="0.3">
      <c r="A2" s="35"/>
      <c r="B2" s="35"/>
      <c r="C2" s="35"/>
      <c r="D2" s="35"/>
      <c r="E2" s="35"/>
      <c r="F2" s="35"/>
      <c r="G2" s="35"/>
      <c r="H2" s="35"/>
      <c r="I2" s="35"/>
      <c r="J2" s="35"/>
      <c r="K2" s="35"/>
      <c r="L2" s="35"/>
      <c r="M2" s="35"/>
      <c r="N2" s="35"/>
      <c r="O2" s="35"/>
      <c r="P2" s="35"/>
      <c r="Q2" s="35"/>
      <c r="R2" s="35"/>
      <c r="S2" s="35"/>
      <c r="T2" s="35"/>
    </row>
    <row r="3" spans="1:20" ht="36" customHeight="1" x14ac:dyDescent="0.3">
      <c r="A3" s="38" t="s">
        <v>16</v>
      </c>
      <c r="B3" s="38" t="s">
        <v>0</v>
      </c>
      <c r="C3" s="38" t="s">
        <v>1</v>
      </c>
      <c r="D3" s="38" t="s">
        <v>2</v>
      </c>
      <c r="E3" s="25" t="s">
        <v>44</v>
      </c>
      <c r="F3" s="38" t="s">
        <v>3</v>
      </c>
      <c r="G3" s="38" t="s">
        <v>4</v>
      </c>
      <c r="H3" s="38"/>
      <c r="I3" s="38"/>
      <c r="J3" s="38"/>
      <c r="K3" s="1"/>
      <c r="L3" s="36" t="s">
        <v>45</v>
      </c>
      <c r="M3" s="36"/>
      <c r="N3" s="36"/>
      <c r="O3" s="36" t="s">
        <v>17</v>
      </c>
      <c r="P3" s="36"/>
      <c r="Q3" s="36"/>
      <c r="R3" s="2" t="s">
        <v>18</v>
      </c>
      <c r="S3" s="37" t="s">
        <v>19</v>
      </c>
      <c r="T3" s="37" t="s">
        <v>46</v>
      </c>
    </row>
    <row r="4" spans="1:20" ht="54" x14ac:dyDescent="0.3">
      <c r="A4" s="38"/>
      <c r="B4" s="38"/>
      <c r="C4" s="38"/>
      <c r="D4" s="38"/>
      <c r="E4" s="26"/>
      <c r="F4" s="38"/>
      <c r="G4" s="1">
        <v>2019</v>
      </c>
      <c r="H4" s="1">
        <v>2020</v>
      </c>
      <c r="I4" s="1">
        <v>2021</v>
      </c>
      <c r="J4" s="1">
        <v>2022</v>
      </c>
      <c r="K4" s="1" t="s">
        <v>5</v>
      </c>
      <c r="L4" s="4" t="s">
        <v>20</v>
      </c>
      <c r="M4" s="4" t="s">
        <v>47</v>
      </c>
      <c r="N4" s="4" t="s">
        <v>22</v>
      </c>
      <c r="O4" s="4" t="s">
        <v>20</v>
      </c>
      <c r="P4" s="4" t="s">
        <v>21</v>
      </c>
      <c r="Q4" s="4" t="s">
        <v>22</v>
      </c>
      <c r="R4" s="2" t="s">
        <v>23</v>
      </c>
      <c r="S4" s="37"/>
      <c r="T4" s="37"/>
    </row>
    <row r="5" spans="1:20" ht="90" hidden="1" x14ac:dyDescent="0.3">
      <c r="A5" s="29" t="s">
        <v>24</v>
      </c>
      <c r="B5" s="31" t="s">
        <v>6</v>
      </c>
      <c r="C5" s="5" t="s">
        <v>39</v>
      </c>
      <c r="D5" s="6" t="s">
        <v>7</v>
      </c>
      <c r="E5" s="6"/>
      <c r="F5" s="7" t="s">
        <v>8</v>
      </c>
      <c r="G5" s="8">
        <v>0</v>
      </c>
      <c r="H5" s="8">
        <v>0.2</v>
      </c>
      <c r="I5" s="8">
        <v>0.5</v>
      </c>
      <c r="J5" s="8">
        <v>1</v>
      </c>
      <c r="K5" s="8">
        <v>1</v>
      </c>
      <c r="L5" s="8" t="s">
        <v>38</v>
      </c>
      <c r="M5" s="8" t="s">
        <v>38</v>
      </c>
      <c r="N5" s="8" t="s">
        <v>38</v>
      </c>
      <c r="O5" s="8" t="s">
        <v>38</v>
      </c>
      <c r="P5" s="8" t="s">
        <v>38</v>
      </c>
      <c r="Q5" s="8" t="s">
        <v>38</v>
      </c>
      <c r="R5" s="8" t="s">
        <v>38</v>
      </c>
      <c r="S5" s="8" t="s">
        <v>38</v>
      </c>
      <c r="T5" s="8" t="s">
        <v>38</v>
      </c>
    </row>
    <row r="6" spans="1:20" ht="54" hidden="1" x14ac:dyDescent="0.3">
      <c r="A6" s="30"/>
      <c r="B6" s="32"/>
      <c r="C6" s="5" t="s">
        <v>25</v>
      </c>
      <c r="D6" s="6" t="s">
        <v>7</v>
      </c>
      <c r="E6" s="6"/>
      <c r="F6" s="7" t="s">
        <v>8</v>
      </c>
      <c r="G6" s="8">
        <v>0</v>
      </c>
      <c r="H6" s="8">
        <v>0.2</v>
      </c>
      <c r="I6" s="8">
        <v>0.7</v>
      </c>
      <c r="J6" s="8">
        <v>1</v>
      </c>
      <c r="K6" s="8">
        <v>1</v>
      </c>
      <c r="L6" s="8" t="s">
        <v>38</v>
      </c>
      <c r="M6" s="8" t="s">
        <v>38</v>
      </c>
      <c r="N6" s="8" t="s">
        <v>38</v>
      </c>
      <c r="O6" s="8" t="s">
        <v>38</v>
      </c>
      <c r="P6" s="8" t="s">
        <v>38</v>
      </c>
      <c r="Q6" s="8" t="s">
        <v>38</v>
      </c>
      <c r="R6" s="8" t="s">
        <v>38</v>
      </c>
      <c r="S6" s="8" t="s">
        <v>38</v>
      </c>
      <c r="T6" s="8" t="s">
        <v>38</v>
      </c>
    </row>
    <row r="7" spans="1:20" ht="54" hidden="1" x14ac:dyDescent="0.3">
      <c r="A7" s="27" t="s">
        <v>26</v>
      </c>
      <c r="B7" s="5" t="s">
        <v>10</v>
      </c>
      <c r="C7" s="5" t="s">
        <v>27</v>
      </c>
      <c r="D7" s="6" t="s">
        <v>11</v>
      </c>
      <c r="E7" s="6" t="s">
        <v>42</v>
      </c>
      <c r="F7" s="7">
        <v>81.900000000000006</v>
      </c>
      <c r="G7" s="10">
        <f>+F7+2.5</f>
        <v>84.4</v>
      </c>
      <c r="H7" s="7">
        <f t="shared" ref="H7:J7" si="0">+G7+2.5</f>
        <v>86.9</v>
      </c>
      <c r="I7" s="7">
        <f t="shared" si="0"/>
        <v>89.4</v>
      </c>
      <c r="J7" s="7">
        <f t="shared" si="0"/>
        <v>91.9</v>
      </c>
      <c r="K7" s="7">
        <v>91.9</v>
      </c>
      <c r="L7" s="10">
        <f>+G7</f>
        <v>84.4</v>
      </c>
      <c r="M7" s="10"/>
      <c r="N7" s="20">
        <f>+M7/L7</f>
        <v>0</v>
      </c>
      <c r="O7" s="10">
        <v>34.4</v>
      </c>
      <c r="P7" s="10"/>
      <c r="Q7" s="17">
        <f>+P7/O7</f>
        <v>0</v>
      </c>
      <c r="R7" s="10">
        <v>84.4</v>
      </c>
      <c r="S7" s="19">
        <f>+N7+R7</f>
        <v>84.4</v>
      </c>
      <c r="T7" s="9"/>
    </row>
    <row r="8" spans="1:20" ht="126" hidden="1" x14ac:dyDescent="0.3">
      <c r="A8" s="27"/>
      <c r="B8" s="5" t="s">
        <v>12</v>
      </c>
      <c r="C8" s="5" t="s">
        <v>28</v>
      </c>
      <c r="D8" s="6" t="s">
        <v>7</v>
      </c>
      <c r="E8" s="6"/>
      <c r="F8" s="8" t="s">
        <v>8</v>
      </c>
      <c r="G8" s="8">
        <v>0</v>
      </c>
      <c r="H8" s="8">
        <v>0.5</v>
      </c>
      <c r="I8" s="8">
        <v>0.75</v>
      </c>
      <c r="J8" s="8">
        <v>1</v>
      </c>
      <c r="K8" s="8">
        <v>1</v>
      </c>
      <c r="L8" s="10">
        <f t="shared" ref="L8:L16" si="1">+G8</f>
        <v>0</v>
      </c>
      <c r="M8" s="8"/>
      <c r="N8" s="20" t="e">
        <f t="shared" ref="N8:N16" si="2">+M8/L8</f>
        <v>#DIV/0!</v>
      </c>
      <c r="O8" s="8" t="s">
        <v>38</v>
      </c>
      <c r="P8" s="8" t="s">
        <v>38</v>
      </c>
      <c r="Q8" s="17" t="e">
        <f t="shared" ref="Q8:Q16" si="3">+P8/O8</f>
        <v>#VALUE!</v>
      </c>
      <c r="R8" s="8" t="s">
        <v>38</v>
      </c>
      <c r="S8" s="16" t="e">
        <f t="shared" ref="S8:S16" si="4">+N8+R8</f>
        <v>#DIV/0!</v>
      </c>
      <c r="T8" s="8" t="s">
        <v>38</v>
      </c>
    </row>
    <row r="9" spans="1:20" ht="409.5" customHeight="1" x14ac:dyDescent="0.3">
      <c r="A9" s="27" t="s">
        <v>29</v>
      </c>
      <c r="B9" s="5" t="s">
        <v>13</v>
      </c>
      <c r="C9" s="5" t="s">
        <v>30</v>
      </c>
      <c r="D9" s="6" t="s">
        <v>7</v>
      </c>
      <c r="E9" s="6" t="s">
        <v>43</v>
      </c>
      <c r="F9" s="8">
        <v>0</v>
      </c>
      <c r="G9" s="11">
        <v>1</v>
      </c>
      <c r="H9" s="8">
        <v>1</v>
      </c>
      <c r="I9" s="8">
        <v>1</v>
      </c>
      <c r="J9" s="8">
        <v>1</v>
      </c>
      <c r="K9" s="8">
        <v>1</v>
      </c>
      <c r="L9" s="22">
        <f t="shared" si="1"/>
        <v>1</v>
      </c>
      <c r="M9" s="11">
        <v>1</v>
      </c>
      <c r="N9" s="20">
        <f t="shared" si="2"/>
        <v>1</v>
      </c>
      <c r="O9" s="11">
        <v>1</v>
      </c>
      <c r="P9" s="11">
        <v>1</v>
      </c>
      <c r="Q9" s="20">
        <f>+(P9/O9)</f>
        <v>1</v>
      </c>
      <c r="R9" s="11">
        <v>1</v>
      </c>
      <c r="S9" s="21">
        <f>+N9+R9</f>
        <v>2</v>
      </c>
      <c r="T9" s="23" t="s">
        <v>48</v>
      </c>
    </row>
    <row r="10" spans="1:20" ht="54" hidden="1" x14ac:dyDescent="0.3">
      <c r="A10" s="27"/>
      <c r="B10" s="28" t="s">
        <v>31</v>
      </c>
      <c r="C10" s="12" t="s">
        <v>32</v>
      </c>
      <c r="D10" s="6" t="s">
        <v>7</v>
      </c>
      <c r="E10" s="6"/>
      <c r="F10" s="8" t="s">
        <v>8</v>
      </c>
      <c r="G10" s="8">
        <v>0</v>
      </c>
      <c r="H10" s="8">
        <v>0.2</v>
      </c>
      <c r="I10" s="8">
        <v>0.7</v>
      </c>
      <c r="J10" s="8">
        <v>1</v>
      </c>
      <c r="K10" s="8">
        <v>1</v>
      </c>
      <c r="L10" s="22">
        <f t="shared" si="1"/>
        <v>0</v>
      </c>
      <c r="M10" s="8"/>
      <c r="N10" s="20" t="e">
        <f t="shared" si="2"/>
        <v>#DIV/0!</v>
      </c>
      <c r="O10" s="8" t="s">
        <v>38</v>
      </c>
      <c r="P10" s="8" t="s">
        <v>38</v>
      </c>
      <c r="Q10" s="17" t="e">
        <f t="shared" si="3"/>
        <v>#VALUE!</v>
      </c>
      <c r="R10" s="8" t="s">
        <v>38</v>
      </c>
      <c r="S10" s="16" t="e">
        <f t="shared" si="4"/>
        <v>#DIV/0!</v>
      </c>
      <c r="T10" s="8" t="s">
        <v>38</v>
      </c>
    </row>
    <row r="11" spans="1:20" ht="54" hidden="1" x14ac:dyDescent="0.3">
      <c r="A11" s="27"/>
      <c r="B11" s="28"/>
      <c r="C11" s="5" t="s">
        <v>33</v>
      </c>
      <c r="D11" s="6" t="s">
        <v>7</v>
      </c>
      <c r="E11" s="6"/>
      <c r="F11" s="8" t="s">
        <v>8</v>
      </c>
      <c r="G11" s="8">
        <v>0</v>
      </c>
      <c r="H11" s="8">
        <v>0.3</v>
      </c>
      <c r="I11" s="8">
        <v>0.8</v>
      </c>
      <c r="J11" s="8">
        <v>1</v>
      </c>
      <c r="K11" s="8">
        <v>1</v>
      </c>
      <c r="L11" s="22">
        <f t="shared" si="1"/>
        <v>0</v>
      </c>
      <c r="M11" s="8"/>
      <c r="N11" s="20" t="e">
        <f t="shared" si="2"/>
        <v>#DIV/0!</v>
      </c>
      <c r="O11" s="8" t="s">
        <v>38</v>
      </c>
      <c r="P11" s="8" t="s">
        <v>38</v>
      </c>
      <c r="Q11" s="17" t="e">
        <f t="shared" si="3"/>
        <v>#VALUE!</v>
      </c>
      <c r="R11" s="8" t="s">
        <v>38</v>
      </c>
      <c r="S11" s="16" t="e">
        <f t="shared" si="4"/>
        <v>#DIV/0!</v>
      </c>
      <c r="T11" s="8" t="s">
        <v>38</v>
      </c>
    </row>
    <row r="12" spans="1:20" ht="72" hidden="1" x14ac:dyDescent="0.3">
      <c r="A12" s="27"/>
      <c r="B12" s="28"/>
      <c r="C12" s="5" t="s">
        <v>34</v>
      </c>
      <c r="D12" s="6" t="s">
        <v>7</v>
      </c>
      <c r="E12" s="6"/>
      <c r="F12" s="8" t="s">
        <v>8</v>
      </c>
      <c r="G12" s="8">
        <v>0</v>
      </c>
      <c r="H12" s="8">
        <v>0.2</v>
      </c>
      <c r="I12" s="8">
        <v>0.6</v>
      </c>
      <c r="J12" s="8">
        <v>1</v>
      </c>
      <c r="K12" s="8">
        <v>1</v>
      </c>
      <c r="L12" s="22">
        <f t="shared" si="1"/>
        <v>0</v>
      </c>
      <c r="M12" s="8"/>
      <c r="N12" s="20" t="e">
        <f t="shared" si="2"/>
        <v>#DIV/0!</v>
      </c>
      <c r="O12" s="8" t="s">
        <v>38</v>
      </c>
      <c r="P12" s="8" t="s">
        <v>38</v>
      </c>
      <c r="Q12" s="17" t="e">
        <f t="shared" si="3"/>
        <v>#VALUE!</v>
      </c>
      <c r="R12" s="8" t="s">
        <v>38</v>
      </c>
      <c r="S12" s="16" t="e">
        <f t="shared" si="4"/>
        <v>#DIV/0!</v>
      </c>
      <c r="T12" s="8" t="s">
        <v>38</v>
      </c>
    </row>
    <row r="13" spans="1:20" ht="54" hidden="1" x14ac:dyDescent="0.3">
      <c r="A13" s="27"/>
      <c r="B13" s="28"/>
      <c r="C13" s="5" t="s">
        <v>40</v>
      </c>
      <c r="D13" s="6" t="s">
        <v>7</v>
      </c>
      <c r="E13" s="6"/>
      <c r="F13" s="8" t="s">
        <v>8</v>
      </c>
      <c r="G13" s="8">
        <v>0</v>
      </c>
      <c r="H13" s="8">
        <v>0.2</v>
      </c>
      <c r="I13" s="8">
        <v>0.6</v>
      </c>
      <c r="J13" s="8">
        <v>1</v>
      </c>
      <c r="K13" s="8">
        <v>1</v>
      </c>
      <c r="L13" s="22">
        <f t="shared" si="1"/>
        <v>0</v>
      </c>
      <c r="M13" s="8"/>
      <c r="N13" s="20" t="e">
        <f t="shared" si="2"/>
        <v>#DIV/0!</v>
      </c>
      <c r="O13" s="8" t="s">
        <v>38</v>
      </c>
      <c r="P13" s="8" t="s">
        <v>38</v>
      </c>
      <c r="Q13" s="17" t="e">
        <f t="shared" si="3"/>
        <v>#VALUE!</v>
      </c>
      <c r="R13" s="8" t="s">
        <v>38</v>
      </c>
      <c r="S13" s="16" t="e">
        <f t="shared" si="4"/>
        <v>#DIV/0!</v>
      </c>
      <c r="T13" s="8" t="s">
        <v>38</v>
      </c>
    </row>
    <row r="14" spans="1:20" ht="126" hidden="1" x14ac:dyDescent="0.3">
      <c r="A14" s="27"/>
      <c r="B14" s="5" t="s">
        <v>14</v>
      </c>
      <c r="C14" s="5" t="s">
        <v>35</v>
      </c>
      <c r="D14" s="6" t="s">
        <v>7</v>
      </c>
      <c r="E14" s="6" t="s">
        <v>9</v>
      </c>
      <c r="F14" s="8">
        <v>1</v>
      </c>
      <c r="G14" s="11">
        <v>1</v>
      </c>
      <c r="H14" s="8">
        <v>1</v>
      </c>
      <c r="I14" s="8">
        <v>1</v>
      </c>
      <c r="J14" s="8">
        <v>1</v>
      </c>
      <c r="K14" s="8">
        <v>1</v>
      </c>
      <c r="L14" s="22">
        <f t="shared" si="1"/>
        <v>1</v>
      </c>
      <c r="M14" s="11"/>
      <c r="N14" s="20">
        <f t="shared" si="2"/>
        <v>0</v>
      </c>
      <c r="O14" s="11"/>
      <c r="P14" s="11"/>
      <c r="Q14" s="17" t="e">
        <f>+P14/O14</f>
        <v>#DIV/0!</v>
      </c>
      <c r="R14" s="11">
        <v>1</v>
      </c>
      <c r="S14" s="16">
        <f t="shared" si="4"/>
        <v>1</v>
      </c>
      <c r="T14" s="9"/>
    </row>
    <row r="15" spans="1:20" ht="126" hidden="1" x14ac:dyDescent="0.3">
      <c r="A15" s="27"/>
      <c r="B15" s="5" t="s">
        <v>15</v>
      </c>
      <c r="C15" s="5" t="s">
        <v>41</v>
      </c>
      <c r="D15" s="6" t="s">
        <v>11</v>
      </c>
      <c r="E15" s="6" t="s">
        <v>9</v>
      </c>
      <c r="F15" s="8" t="s">
        <v>8</v>
      </c>
      <c r="G15" s="13">
        <v>1</v>
      </c>
      <c r="H15" s="14">
        <v>1</v>
      </c>
      <c r="I15" s="14">
        <v>0.5</v>
      </c>
      <c r="J15" s="14">
        <v>0.5</v>
      </c>
      <c r="K15" s="14">
        <v>3</v>
      </c>
      <c r="L15" s="10">
        <f t="shared" si="1"/>
        <v>1</v>
      </c>
      <c r="M15" s="13"/>
      <c r="N15" s="20">
        <f t="shared" si="2"/>
        <v>0</v>
      </c>
      <c r="O15" s="13"/>
      <c r="P15" s="13"/>
      <c r="Q15" s="17" t="e">
        <f t="shared" si="3"/>
        <v>#DIV/0!</v>
      </c>
      <c r="R15" s="13">
        <v>1</v>
      </c>
      <c r="S15" s="16">
        <f t="shared" si="4"/>
        <v>1</v>
      </c>
      <c r="T15" s="9"/>
    </row>
    <row r="16" spans="1:20" ht="56.25" x14ac:dyDescent="0.3">
      <c r="A16" s="15" t="s">
        <v>36</v>
      </c>
      <c r="B16" s="5" t="s">
        <v>13</v>
      </c>
      <c r="C16" s="5" t="s">
        <v>37</v>
      </c>
      <c r="D16" s="6" t="s">
        <v>11</v>
      </c>
      <c r="E16" s="6" t="s">
        <v>43</v>
      </c>
      <c r="F16" s="14">
        <v>5</v>
      </c>
      <c r="G16" s="13">
        <v>5</v>
      </c>
      <c r="H16" s="14">
        <v>5</v>
      </c>
      <c r="I16" s="14">
        <v>5</v>
      </c>
      <c r="J16" s="14">
        <v>5</v>
      </c>
      <c r="K16" s="14">
        <v>5</v>
      </c>
      <c r="L16" s="10">
        <f t="shared" si="1"/>
        <v>5</v>
      </c>
      <c r="M16" s="13"/>
      <c r="N16" s="20">
        <f t="shared" si="2"/>
        <v>0</v>
      </c>
      <c r="O16" s="13"/>
      <c r="P16" s="13"/>
      <c r="Q16" s="17" t="e">
        <f t="shared" si="3"/>
        <v>#DIV/0!</v>
      </c>
      <c r="R16" s="13">
        <v>5</v>
      </c>
      <c r="S16" s="16">
        <f t="shared" si="4"/>
        <v>5</v>
      </c>
      <c r="T16" s="23" t="s">
        <v>49</v>
      </c>
    </row>
    <row r="17" spans="1:20" ht="126" x14ac:dyDescent="0.3">
      <c r="A17" s="29" t="s">
        <v>29</v>
      </c>
      <c r="B17" s="24" t="s">
        <v>14</v>
      </c>
      <c r="C17" s="24" t="s">
        <v>35</v>
      </c>
      <c r="D17" s="6" t="s">
        <v>7</v>
      </c>
      <c r="E17" s="6" t="s">
        <v>9</v>
      </c>
      <c r="F17" s="8">
        <v>1</v>
      </c>
      <c r="G17" s="11">
        <v>1</v>
      </c>
      <c r="H17" s="8"/>
      <c r="I17" s="8"/>
      <c r="J17" s="8"/>
      <c r="K17" s="8"/>
      <c r="L17" s="22"/>
      <c r="M17" s="11"/>
      <c r="N17" s="20"/>
      <c r="O17" s="11"/>
      <c r="P17" s="11"/>
      <c r="Q17" s="20"/>
      <c r="R17" s="11"/>
      <c r="S17" s="21"/>
      <c r="T17" s="23" t="s">
        <v>50</v>
      </c>
    </row>
    <row r="18" spans="1:20" ht="126" x14ac:dyDescent="0.3">
      <c r="A18" s="30"/>
      <c r="B18" s="24" t="s">
        <v>15</v>
      </c>
      <c r="C18" s="24" t="s">
        <v>41</v>
      </c>
      <c r="D18" s="6" t="s">
        <v>11</v>
      </c>
      <c r="E18" s="6" t="s">
        <v>9</v>
      </c>
      <c r="F18" s="8" t="s">
        <v>8</v>
      </c>
      <c r="G18" s="11">
        <v>1</v>
      </c>
      <c r="H18" s="8"/>
      <c r="I18" s="8"/>
      <c r="J18" s="8"/>
      <c r="K18" s="8"/>
      <c r="L18" s="22"/>
      <c r="M18" s="11"/>
      <c r="N18" s="20"/>
      <c r="O18" s="11"/>
      <c r="P18" s="11"/>
      <c r="Q18" s="20"/>
      <c r="R18" s="11"/>
      <c r="S18" s="21"/>
      <c r="T18" s="23" t="s">
        <v>51</v>
      </c>
    </row>
    <row r="19" spans="1:20" x14ac:dyDescent="0.3">
      <c r="N19" s="18"/>
    </row>
    <row r="20" spans="1:20" x14ac:dyDescent="0.3">
      <c r="N20" s="18"/>
    </row>
    <row r="21" spans="1:20" x14ac:dyDescent="0.3">
      <c r="N21" s="18"/>
    </row>
  </sheetData>
  <mergeCells count="19">
    <mergeCell ref="A17:A18"/>
    <mergeCell ref="A1:T1"/>
    <mergeCell ref="A2:T2"/>
    <mergeCell ref="L3:N3"/>
    <mergeCell ref="O3:Q3"/>
    <mergeCell ref="S3:S4"/>
    <mergeCell ref="T3:T4"/>
    <mergeCell ref="A3:A4"/>
    <mergeCell ref="B3:B4"/>
    <mergeCell ref="C3:C4"/>
    <mergeCell ref="D3:D4"/>
    <mergeCell ref="F3:F4"/>
    <mergeCell ref="G3:J3"/>
    <mergeCell ref="E3:E4"/>
    <mergeCell ref="A7:A8"/>
    <mergeCell ref="A9:A15"/>
    <mergeCell ref="B10:B13"/>
    <mergeCell ref="A5:A6"/>
    <mergeCell ref="B5:B6"/>
  </mergeCells>
  <pageMargins left="0.23622047244094491" right="0.23622047244094491" top="0.74803149606299213" bottom="0.74803149606299213" header="0.31496062992125984" footer="0.31496062992125984"/>
  <pageSetup paperSize="14" scale="55" orientation="landscape" r:id="rId1"/>
  <headerFooter>
    <oddHeader>&amp;L&amp;G&amp;CSEGUIMIENTO AL PLAN ESTRATÉGICO INSTITUCIONAL
SUPERINTENDENCIA DEL SUBSIDIO FAMILIAR
SEGUIMIENTO 2019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PLAN ESTRATEGICO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Andrea Ramirez Arias</dc:creator>
  <cp:lastModifiedBy>John Gaviria Marin</cp:lastModifiedBy>
  <cp:lastPrinted>2020-02-14T14:56:08Z</cp:lastPrinted>
  <dcterms:created xsi:type="dcterms:W3CDTF">2020-02-05T13:51:49Z</dcterms:created>
  <dcterms:modified xsi:type="dcterms:W3CDTF">2020-03-13T15:31:44Z</dcterms:modified>
</cp:coreProperties>
</file>