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aviriav\Desktop\Mis documentos\PRESUPUESTO 2018\"/>
    </mc:Choice>
  </mc:AlternateContent>
  <bookViews>
    <workbookView xWindow="0" yWindow="0" windowWidth="28800" windowHeight="14925"/>
  </bookViews>
  <sheets>
    <sheet name="I 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7" i="1" l="1"/>
  <c r="N97" i="1"/>
  <c r="F97" i="1"/>
  <c r="O96" i="1"/>
  <c r="N96" i="1"/>
  <c r="F96" i="1"/>
  <c r="F95" i="1"/>
  <c r="O95" i="1" s="1"/>
  <c r="F94" i="1"/>
  <c r="O94" i="1" s="1"/>
  <c r="O93" i="1"/>
  <c r="F93" i="1"/>
  <c r="N93" i="1" s="1"/>
  <c r="N92" i="1"/>
  <c r="F92" i="1"/>
  <c r="O92" i="1" s="1"/>
  <c r="F91" i="1"/>
  <c r="O91" i="1" s="1"/>
  <c r="N90" i="1"/>
  <c r="F90" i="1"/>
  <c r="O90" i="1" s="1"/>
  <c r="O89" i="1"/>
  <c r="N89" i="1"/>
  <c r="F89" i="1"/>
  <c r="O88" i="1"/>
  <c r="N88" i="1"/>
  <c r="F88" i="1"/>
  <c r="O87" i="1"/>
  <c r="I87" i="1"/>
  <c r="I81" i="1" s="1"/>
  <c r="F87" i="1"/>
  <c r="N87" i="1" s="1"/>
  <c r="F86" i="1"/>
  <c r="O86" i="1" s="1"/>
  <c r="N85" i="1"/>
  <c r="F85" i="1"/>
  <c r="O85" i="1" s="1"/>
  <c r="O84" i="1"/>
  <c r="N84" i="1"/>
  <c r="F84" i="1"/>
  <c r="O83" i="1"/>
  <c r="N83" i="1"/>
  <c r="F83" i="1"/>
  <c r="F82" i="1"/>
  <c r="O82" i="1" s="1"/>
  <c r="O81" i="1"/>
  <c r="M81" i="1"/>
  <c r="L81" i="1"/>
  <c r="K81" i="1"/>
  <c r="J81" i="1"/>
  <c r="N81" i="1" s="1"/>
  <c r="H81" i="1"/>
  <c r="G81" i="1"/>
  <c r="E81" i="1"/>
  <c r="D81" i="1"/>
  <c r="C81" i="1"/>
  <c r="I80" i="1"/>
  <c r="F80" i="1"/>
  <c r="O79" i="1"/>
  <c r="N79" i="1"/>
  <c r="F79" i="1"/>
  <c r="O78" i="1"/>
  <c r="N78" i="1"/>
  <c r="F78" i="1"/>
  <c r="I78" i="1" s="1"/>
  <c r="I77" i="1" s="1"/>
  <c r="M77" i="1"/>
  <c r="L77" i="1"/>
  <c r="K77" i="1"/>
  <c r="O77" i="1" s="1"/>
  <c r="J77" i="1"/>
  <c r="N77" i="1" s="1"/>
  <c r="H77" i="1"/>
  <c r="G77" i="1"/>
  <c r="F77" i="1"/>
  <c r="E77" i="1"/>
  <c r="D77" i="1"/>
  <c r="C77" i="1"/>
  <c r="O76" i="1"/>
  <c r="N76" i="1"/>
  <c r="O75" i="1"/>
  <c r="N75" i="1"/>
  <c r="M74" i="1"/>
  <c r="L74" i="1"/>
  <c r="L42" i="1" s="1"/>
  <c r="L38" i="1" s="1"/>
  <c r="K74" i="1"/>
  <c r="O74" i="1" s="1"/>
  <c r="J74" i="1"/>
  <c r="I74" i="1"/>
  <c r="H74" i="1"/>
  <c r="G74" i="1"/>
  <c r="F74" i="1"/>
  <c r="N74" i="1" s="1"/>
  <c r="E74" i="1"/>
  <c r="C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F43" i="1"/>
  <c r="F42" i="1" s="1"/>
  <c r="M42" i="1"/>
  <c r="M38" i="1" s="1"/>
  <c r="M5" i="1" s="1"/>
  <c r="M98" i="1" s="1"/>
  <c r="J42" i="1"/>
  <c r="H42" i="1"/>
  <c r="G42" i="1"/>
  <c r="E42" i="1"/>
  <c r="E38" i="1" s="1"/>
  <c r="E5" i="1" s="1"/>
  <c r="E98" i="1" s="1"/>
  <c r="D42" i="1"/>
  <c r="C42" i="1"/>
  <c r="F41" i="1"/>
  <c r="O41" i="1" s="1"/>
  <c r="N40" i="1"/>
  <c r="F40" i="1"/>
  <c r="O40" i="1" s="1"/>
  <c r="M39" i="1"/>
  <c r="L39" i="1"/>
  <c r="K39" i="1"/>
  <c r="J39" i="1"/>
  <c r="J38" i="1" s="1"/>
  <c r="H39" i="1"/>
  <c r="G39" i="1"/>
  <c r="G38" i="1" s="1"/>
  <c r="G5" i="1" s="1"/>
  <c r="G98" i="1" s="1"/>
  <c r="E39" i="1"/>
  <c r="D39" i="1"/>
  <c r="C39" i="1"/>
  <c r="C38" i="1" s="1"/>
  <c r="C5" i="1" s="1"/>
  <c r="C98" i="1" s="1"/>
  <c r="H38" i="1"/>
  <c r="D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I24" i="1"/>
  <c r="F24" i="1"/>
  <c r="N24" i="1" s="1"/>
  <c r="O23" i="1"/>
  <c r="F23" i="1"/>
  <c r="N23" i="1" s="1"/>
  <c r="O22" i="1"/>
  <c r="F22" i="1"/>
  <c r="N22" i="1" s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M6" i="1"/>
  <c r="L6" i="1"/>
  <c r="L5" i="1" s="1"/>
  <c r="L98" i="1" s="1"/>
  <c r="K6" i="1"/>
  <c r="O6" i="1" s="1"/>
  <c r="J6" i="1"/>
  <c r="H6" i="1"/>
  <c r="H5" i="1" s="1"/>
  <c r="H98" i="1" s="1"/>
  <c r="G6" i="1"/>
  <c r="F6" i="1"/>
  <c r="N6" i="1" s="1"/>
  <c r="E6" i="1"/>
  <c r="D6" i="1"/>
  <c r="D5" i="1" s="1"/>
  <c r="D98" i="1" s="1"/>
  <c r="C6" i="1"/>
  <c r="J5" i="1" l="1"/>
  <c r="N42" i="1"/>
  <c r="N86" i="1"/>
  <c r="N91" i="1"/>
  <c r="I23" i="1"/>
  <c r="I6" i="1" s="1"/>
  <c r="N41" i="1"/>
  <c r="I43" i="1"/>
  <c r="I42" i="1" s="1"/>
  <c r="F81" i="1"/>
  <c r="N94" i="1"/>
  <c r="I41" i="1"/>
  <c r="I39" i="1" s="1"/>
  <c r="F39" i="1"/>
  <c r="N43" i="1"/>
  <c r="K42" i="1"/>
  <c r="O42" i="1" s="1"/>
  <c r="N82" i="1"/>
  <c r="N95" i="1"/>
  <c r="J98" i="1" l="1"/>
  <c r="N98" i="1" s="1"/>
  <c r="N5" i="1"/>
  <c r="F38" i="1"/>
  <c r="N39" i="1"/>
  <c r="K38" i="1"/>
  <c r="I38" i="1"/>
  <c r="I5" i="1" s="1"/>
  <c r="I98" i="1" s="1"/>
  <c r="O39" i="1"/>
  <c r="O38" i="1" l="1"/>
  <c r="K5" i="1"/>
  <c r="F5" i="1"/>
  <c r="F98" i="1" s="1"/>
  <c r="N38" i="1"/>
  <c r="K98" i="1" l="1"/>
  <c r="O98" i="1" s="1"/>
  <c r="O5" i="1"/>
</calcChain>
</file>

<file path=xl/sharedStrings.xml><?xml version="1.0" encoding="utf-8"?>
<sst xmlns="http://schemas.openxmlformats.org/spreadsheetml/2006/main" count="202" uniqueCount="201">
  <si>
    <t>SUPERINTENDENCIA DEL SUBSIDIO FAMILIAR</t>
  </si>
  <si>
    <t>INFORME DE EJECUCION PRESUPUESTAL</t>
  </si>
  <si>
    <t>MARZO 31 DE 2018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</si>
  <si>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</si>
  <si>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</si>
  <si>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</si>
  <si>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</si>
  <si>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</si>
  <si>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</si>
  <si>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</si>
  <si>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</si>
  <si>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</si>
  <si>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</si>
  <si>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</si>
  <si>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</si>
  <si>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</si>
  <si>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% COMPROMISO</t>
  </si>
  <si>
    <t>% OBLIGADO</t>
  </si>
  <si>
    <t>FUNCIONAMIENTO</t>
  </si>
  <si>
    <t>GASTOS DE PERSONAL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</si>
  <si>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</si>
  <si>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</si>
  <si>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</si>
  <si>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</si>
  <si>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</si>
  <si>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</si>
  <si>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</si>
  <si>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</si>
  <si>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</si>
  <si>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</si>
  <si>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</si>
  <si>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</si>
  <si>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</si>
  <si>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</si>
  <si>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</si>
  <si>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</si>
  <si>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</si>
  <si>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SUBSIDIO DE ALIMENTACION</t>
  </si>
  <si>
    <t>A-1-0-1-5-13</t>
  </si>
  <si>
    <t>AUXILIO DE TRANSPORTE</t>
  </si>
  <si>
    <t>A-1-0-1-5-14</t>
  </si>
  <si>
    <t>PRIMA DE SERVICIO</t>
  </si>
  <si>
    <t>A-1-0-1-5-15</t>
  </si>
  <si>
    <t>PRIMA DE VACACIONES</t>
  </si>
  <si>
    <t>A-1-0-1-5-16</t>
  </si>
  <si>
    <t>PRIMA DE NAVIDAD</t>
  </si>
  <si>
    <t>A-1-0-1-5-47</t>
  </si>
  <si>
    <t>PRIMA DE COORDINACION</t>
  </si>
  <si>
    <t>A-1-0-1-9-1</t>
  </si>
  <si>
    <t>HORAS EXTRAS</t>
  </si>
  <si>
    <t>A-1-0-1-9-3</t>
  </si>
  <si>
    <t>INDEMNIZACION POR VACACIONES</t>
  </si>
  <si>
    <t>A-1-0-1-10</t>
  </si>
  <si>
    <t>OTROS GASTOS PERSONALES - PREVIO CONCEPTO DGPPN</t>
  </si>
  <si>
    <t>A-1-0-2</t>
  </si>
  <si>
    <t>SERVICIOS PERSONALES INDIRECTOS</t>
  </si>
  <si>
    <t>A-1-0-2-12</t>
  </si>
  <si>
    <t>HONORARIOS</t>
  </si>
  <si>
    <t>A-1-0-2-14</t>
  </si>
  <si>
    <t>REMUNERACION SERVICIOS TECNICOS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</si>
  <si>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</si>
  <si>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</si>
  <si>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</si>
  <si>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</si>
  <si>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</si>
  <si>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</si>
  <si>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</si>
  <si>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</si>
  <si>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</si>
  <si>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</si>
  <si>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</si>
  <si>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</si>
  <si>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</si>
  <si>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</si>
  <si>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</si>
  <si>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</si>
  <si>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</si>
  <si>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</si>
  <si>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</si>
  <si>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APORTES A LA ESAP</t>
  </si>
  <si>
    <t>A-1-0-5-9</t>
  </si>
  <si>
    <t>APORTES A ESCUELAS INDUSTRIALES E INSTITUTOS TECNICOS</t>
  </si>
  <si>
    <t>GASTOS GENERALES</t>
  </si>
  <si>
    <t>A-2-0-3</t>
  </si>
  <si>
    <t>IMPUESTOS Y MULTAS</t>
  </si>
  <si>
    <t>A-2-0-3-50-3</t>
  </si>
  <si>
    <t>IMPUESTO PREDIAL</t>
  </si>
  <si>
    <t>A-2-0-3-50-90</t>
  </si>
  <si>
    <t>OTROS IMPUESTOS</t>
  </si>
  <si>
    <t>A-2-0-4</t>
  </si>
  <si>
    <t>ADQUISICIÓN DE BIENES Y SERVICIOS</t>
  </si>
  <si>
    <t>ADQUISICIÓN DE BIENES Y SERVICIOS POR DESAGREGAR</t>
  </si>
  <si>
    <t>A-2-0-4-4-1</t>
  </si>
  <si>
    <t>COMBUSTIBLE Y LUBRICANTES</t>
  </si>
  <si>
    <t>A-2-0-4-4-2</t>
  </si>
  <si>
    <t>DOTACION</t>
  </si>
  <si>
    <t>A-2-0-4-4-15</t>
  </si>
  <si>
    <t>PAPELERIA, UTILES DE ESCRITORIO Y OFICINA</t>
  </si>
  <si>
    <t>A-2-0-4-4-18</t>
  </si>
  <si>
    <t>PRODUCTOS DE CAFETERIA Y RESTAURANTE</t>
  </si>
  <si>
    <t>A-2-0-4-4-23</t>
  </si>
  <si>
    <t>OTROS MATERIALES Y SUMINISTROS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</si>
  <si>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</si>
  <si>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</si>
  <si>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</si>
  <si>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</si>
  <si>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</si>
  <si>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</si>
  <si>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</si>
  <si>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</si>
  <si>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A-2-0-4-5-9</t>
  </si>
  <si>
    <t>SERVICIO DE CAFETERIA Y RESTAURANTE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</si>
  <si>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</si>
  <si>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</si>
  <si>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</si>
  <si>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</si>
  <si>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</si>
  <si>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</si>
  <si>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</si>
  <si>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</si>
  <si>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</si>
  <si>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</si>
  <si>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</si>
  <si>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</si>
  <si>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</si>
  <si>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</si>
  <si>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</si>
  <si>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</si>
  <si>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</si>
  <si>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</si>
  <si>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</si>
  <si>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</si>
  <si>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</si>
  <si>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</si>
  <si>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</si>
  <si>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</si>
  <si>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A-2-0-4-8-7</t>
  </si>
  <si>
    <t>OTROS SERVICIOS PÚBLICOS</t>
  </si>
  <si>
    <t>A-2-0-4-9-11</t>
  </si>
  <si>
    <t>SEGUROS GENERALES</t>
  </si>
  <si>
    <t>A-2-0-4-10-2</t>
  </si>
  <si>
    <t>ARRENDAMIENTOS BIENES INMUEBLES</t>
  </si>
  <si>
    <t>A-2-0-4-11-2</t>
  </si>
  <si>
    <t>VIATICOS Y GASTOS DE VIAJE AL INTERIOR</t>
  </si>
  <si>
    <t>A-2-0-4-14</t>
  </si>
  <si>
    <t>GASTOS JUDICIALES</t>
  </si>
  <si>
    <t>A-2-0-4-21-1</t>
  </si>
  <si>
    <t>ELEMENTOS PARA BIENESTAR SOCIAL</t>
  </si>
  <si>
    <t>A-2-0-4-21-4</t>
  </si>
  <si>
    <t>SERVICIOS DE BIENESTAR SOCIAL</t>
  </si>
  <si>
    <t>A-2-0-4-21-8</t>
  </si>
  <si>
    <t>SERVICIOS PARA ESTIMULOS</t>
  </si>
  <si>
    <t>A-2-0-4-41-13</t>
  </si>
  <si>
    <t>OTROS GASTOS POR ADQUISICION DE SERVICIOS</t>
  </si>
  <si>
    <t>A-2-0-4-41-13-6</t>
  </si>
  <si>
    <t>COMISION NACIONAL DEL SERVICIO CIVIL</t>
  </si>
  <si>
    <t>A-2-0-4-41-13-13-7</t>
  </si>
  <si>
    <t>GESTION DOCUMENTAL</t>
  </si>
  <si>
    <t>TRANSFERENCIAS</t>
  </si>
  <si>
    <t>A-3-2-1-1</t>
  </si>
  <si>
    <t>CUOTA DE AUDITAJE CONTRANAL</t>
  </si>
  <si>
    <t>A-3-6-1-1-2</t>
  </si>
  <si>
    <t>SENTENCIAS</t>
  </si>
  <si>
    <t>A-3-6-3-20</t>
  </si>
  <si>
    <t>OTRAS TRANSFERENCIAS - PREVIO CONCEPTO DGPPN</t>
  </si>
  <si>
    <t>INVERSIÓN</t>
  </si>
  <si>
    <t>C-3605-1300-1-0-1</t>
  </si>
  <si>
    <t>LOGRAR UN CLIMA Y CULTURA ORGANIZACIONAL EN LA ENTIDAD QUE BRINDE UN AMBIENTE LABORAL PROPICIO PARA EL DESEMPEÑO Y PRODUCTIVIDAD LABORAL DE LOS FUNCIONARIOS</t>
  </si>
  <si>
    <t>C-3605-1300-1-0-2</t>
  </si>
  <si>
    <t>GESTIONAR EL ENTREMANIENTO EN EL PUESTO DE TRABAJO Y PROFESIONALIZACIÓN DE LOS SERVIDORES PÚBLICOS GARANTIZANDO LA PARTICIPACIÓN EN PROGRAMAS DE FORMACIÓN Y CAPACITACIÓN.</t>
  </si>
  <si>
    <t>C-3605-1300-2-0-1</t>
  </si>
  <si>
    <t>IMPLEMENTAR Y SOSTENER LOS SISTEMAS Y DEMÁS SERVICIOS DE INFORMACIÓN QUE APOYEN LA LABOR DE IVC DE LA SUPERINTENDENCIA DEL SUBSIDIO FAMILIAR Y LOS APLICATIVOS QUE SOPORTEN SU LABOR ADMINISTRATIVA.</t>
  </si>
  <si>
    <t>C-3605-1300-2-0-2</t>
  </si>
  <si>
    <t>FORTALECER Y SOSTENER LA INFRAESTRUCTURA DE TIC NECESARIA PARA EL FUNCIONAMIENTO EFICIENTE DE LOS SERVICIOS DE TIC QUE REQUIERA LA ENTIDAD PARA CUMPLIR CON SU FUNCIÓN DE IVC.</t>
  </si>
  <si>
    <t>C-3605-1300-2-0-3</t>
  </si>
  <si>
    <t>DISEÑAR E IMPLEMENTAR PROCESOS METODOLOGÍAS E INSTRUMENTOS DE GOBERNABILIDAD DE LAS TIC PARA SU ADECUADA GESTIÓN Y SU EFICAZ APOYO A LA LABOR DE IVC.</t>
  </si>
  <si>
    <t>C-3605-1300-3</t>
  </si>
  <si>
    <t>ESTUDIOS E INVESTIGACIONES DE LA SSF RELACIONADAS CON LOS SERVICIOS QUE OFRECEN LAS CCF A NIVEL NACIONAL</t>
  </si>
  <si>
    <t>C-3699-1300-1-0-2</t>
  </si>
  <si>
    <t>GARANTIZAR LA FUNCIONALIDAD DE LOS SISTEMAS DE INFORMACIÓN DEL SISTEMA DE GESTIÓN DOCUMENTAL.</t>
  </si>
  <si>
    <t>C-3699-1300-2-0-1</t>
  </si>
  <si>
    <t>IMPLEMENTAR Y ACTUALIZAR LOS CANALES DE ATENCIÓN PRESENCIAL Y NO PRESENCIAL DE LA ENTIDAD.</t>
  </si>
  <si>
    <t>C-3699-1300-2-0-2</t>
  </si>
  <si>
    <t>FORTALECER LA PRESENCIA INSTITUCIONAL A NIVEL NACIONAL</t>
  </si>
  <si>
    <t>C-3699-1300-2-0-3</t>
  </si>
  <si>
    <t>ACERCAR LA ENTIDAD AL CIUDADANO A TRAVÉS DE SERVICIOS Y/O HERRAMIENTAS ACTUALIZADAS Y DE FÁCIL ACCESO.</t>
  </si>
  <si>
    <t>C-3699-1300-3-0-1</t>
  </si>
  <si>
    <t>ELABORAR DIAGRAMAR E IMPRIMIR PUBLICACIONES INSTITUCIONALES SOBRE ASPECTOS LEGALES Y NORMATIVOS DEL SUBSIDIO FAMILIAR</t>
  </si>
  <si>
    <t>C-3699-1300-3-0-2</t>
  </si>
  <si>
    <t>DIVULGAR LAS FUNCIONES DE IVC DE LA SSF ASÍ COMO LOS DERECHOS Y DEBERES DE LOS AFILIADOS FRENTE AL SISTEMA DE SUBSIDIO FAMILIAR.</t>
  </si>
  <si>
    <t>C-3699-1300-3-0-3</t>
  </si>
  <si>
    <t>ROBUSTECER LAS HERRAMIENTAS NECESARIAS PARA LA EFECTIVA EJECUCIÓN DE UNA ESTRATEGIA DE COMUNICACIÓN PARA LOS COMPONENTES DE LA ESTRATEGIA GOBIERNO EN LÍNEA RELACIONADOS CON EL ÁREA DE COMUNICACIONES (INTERACCIÓN TRANSACCIÓN Y TRANSFORMACIÓN)</t>
  </si>
  <si>
    <t>C-3699-1300-4-0-1</t>
  </si>
  <si>
    <t>IMPLEMENTAR UN MODELO DE CAMBIO INSTITUCIONAL PARA MEJORAR LA PRESTACIÓN DE SERVICIOS Y ATENCIÓN A POBLACIÓN AFILIADA DE LOS ENTES VIGILADOS POR LA SUPERSUBSIDIO.</t>
  </si>
  <si>
    <t>C-3699-1300-4-0-2</t>
  </si>
  <si>
    <t>MEJORAR LA EFECTIVIDAD DE LOS PROCESOS MISIONALES ESTRATÉGICOS Y DE APOYO Y LA DE LOS PROCEDIMIENTOS DE PLANEACIÓN EJECUCIÓN Y SEGUIMIENTO DE LA SUPERSUBSIDIO.</t>
  </si>
  <si>
    <t>C-3699-1300-4-0-3</t>
  </si>
  <si>
    <t>FORTALECER LAS CAPACIDADES DE LOS ENTES VIGILADOS EN EL DESARROLLO DE SUS COMPETENCIAS RELACIONADAS CON LAS FUNCIONES DE IVC DE LA SUPERINTENDENCIA.</t>
  </si>
  <si>
    <t>TOTALES</t>
  </si>
  <si>
    <t/>
  </si>
  <si>
    <t>Fuente: SIIF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</si>
</sst>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\ #,##0.00_);\(&quot;$&quot;\ #,##0.00\)"/>
    <numFmt numFmtId="43" formatCode="_(* #,##0.00_);_(* \(#,##0.00\);_(* &quot;-&quot;??_);_(@_)"/>
    <numFmt numFmtId="164" formatCode="0.0%"/>
    <numFmt numFmtId="165" formatCode="[$-1240A]&quot;$&quot;\ #,##0.00;\(&quot;$&quot;\ 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FF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/>
    <xf numFmtId="0" fontId="4" fillId="2" borderId="2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wrapText="1"/>
    </xf>
    <xf numFmtId="0" fontId="4" fillId="2" borderId="3" xfId="0" applyNumberFormat="1" applyFont="1" applyFill="1" applyBorder="1" applyAlignment="1">
      <alignment horizontal="left" vertical="center" wrapText="1" readingOrder="1"/>
    </xf>
    <xf numFmtId="0" fontId="4" fillId="2" borderId="4" xfId="0" applyNumberFormat="1" applyFont="1" applyFill="1" applyBorder="1" applyAlignment="1">
      <alignment horizontal="left" vertical="center" wrapText="1" readingOrder="1"/>
    </xf>
    <xf numFmtId="7" fontId="4" fillId="2" borderId="2" xfId="0" applyNumberFormat="1" applyFont="1" applyFill="1" applyBorder="1" applyAlignment="1">
      <alignment vertical="center" wrapText="1" readingOrder="1"/>
    </xf>
    <xf numFmtId="164" fontId="4" fillId="2" borderId="2" xfId="2" applyNumberFormat="1" applyFont="1" applyFill="1" applyBorder="1" applyAlignment="1">
      <alignment horizontal="right" vertical="center" wrapText="1" readingOrder="1"/>
    </xf>
    <xf numFmtId="10" fontId="4" fillId="2" borderId="2" xfId="2" applyNumberFormat="1" applyFont="1" applyFill="1" applyBorder="1" applyAlignment="1">
      <alignment horizontal="right" vertical="center" wrapText="1" readingOrder="1"/>
    </xf>
    <xf numFmtId="165" fontId="4" fillId="2" borderId="2" xfId="0" applyNumberFormat="1" applyFont="1" applyFill="1" applyBorder="1" applyAlignment="1">
      <alignment vertical="center" wrapText="1" readingOrder="1"/>
    </xf>
    <xf numFmtId="164" fontId="5" fillId="2" borderId="2" xfId="2" applyNumberFormat="1" applyFont="1" applyFill="1" applyBorder="1" applyAlignment="1">
      <alignment horizontal="right" vertical="center" wrapText="1" readingOrder="1"/>
    </xf>
    <xf numFmtId="165" fontId="3" fillId="0" borderId="0" xfId="0" applyNumberFormat="1" applyFont="1" applyFill="1" applyBorder="1" applyAlignment="1">
      <alignment wrapText="1"/>
    </xf>
    <xf numFmtId="0" fontId="6" fillId="0" borderId="2" xfId="0" applyNumberFormat="1" applyFont="1" applyFill="1" applyBorder="1" applyAlignment="1">
      <alignment vertical="center" readingOrder="1"/>
    </xf>
    <xf numFmtId="0" fontId="6" fillId="0" borderId="2" xfId="0" applyNumberFormat="1" applyFont="1" applyFill="1" applyBorder="1" applyAlignment="1">
      <alignment horizontal="justify" vertical="center" wrapText="1" readingOrder="1"/>
    </xf>
    <xf numFmtId="165" fontId="6" fillId="0" borderId="2" xfId="0" applyNumberFormat="1" applyFont="1" applyFill="1" applyBorder="1" applyAlignment="1">
      <alignment horizontal="right" vertical="center" readingOrder="1"/>
    </xf>
    <xf numFmtId="165" fontId="7" fillId="0" borderId="2" xfId="0" applyNumberFormat="1" applyFont="1" applyFill="1" applyBorder="1" applyAlignment="1">
      <alignment horizontal="right" vertical="center" wrapText="1" readingOrder="1"/>
    </xf>
    <xf numFmtId="164" fontId="6" fillId="0" borderId="2" xfId="2" applyNumberFormat="1" applyFont="1" applyFill="1" applyBorder="1" applyAlignment="1">
      <alignment horizontal="right" vertical="center" wrapText="1" readingOrder="1"/>
    </xf>
    <xf numFmtId="7" fontId="3" fillId="0" borderId="0" xfId="0" applyNumberFormat="1" applyFont="1" applyFill="1" applyBorder="1" applyAlignment="1"/>
    <xf numFmtId="165" fontId="6" fillId="0" borderId="2" xfId="0" applyNumberFormat="1" applyFont="1" applyFill="1" applyBorder="1" applyAlignment="1">
      <alignment vertical="center" wrapText="1" readingOrder="1"/>
    </xf>
    <xf numFmtId="0" fontId="8" fillId="0" borderId="2" xfId="0" applyNumberFormat="1" applyFont="1" applyFill="1" applyBorder="1" applyAlignment="1">
      <alignment vertical="center" readingOrder="1"/>
    </xf>
    <xf numFmtId="0" fontId="8" fillId="0" borderId="2" xfId="0" applyNumberFormat="1" applyFont="1" applyFill="1" applyBorder="1" applyAlignment="1">
      <alignment horizontal="justify" vertical="center" wrapText="1" readingOrder="1"/>
    </xf>
    <xf numFmtId="165" fontId="8" fillId="0" borderId="2" xfId="0" applyNumberFormat="1" applyFont="1" applyFill="1" applyBorder="1" applyAlignment="1">
      <alignment horizontal="right" vertical="center" readingOrder="1"/>
    </xf>
    <xf numFmtId="165" fontId="8" fillId="0" borderId="2" xfId="0" applyNumberFormat="1" applyFont="1" applyFill="1" applyBorder="1" applyAlignment="1">
      <alignment vertical="center" wrapText="1" readingOrder="1"/>
    </xf>
    <xf numFmtId="164" fontId="8" fillId="0" borderId="2" xfId="2" applyNumberFormat="1" applyFont="1" applyFill="1" applyBorder="1" applyAlignment="1">
      <alignment horizontal="right" vertical="center" wrapText="1" readingOrder="1"/>
    </xf>
    <xf numFmtId="43" fontId="3" fillId="0" borderId="0" xfId="1" applyFont="1" applyFill="1" applyBorder="1" applyAlignment="1"/>
    <xf numFmtId="0" fontId="4" fillId="3" borderId="3" xfId="0" applyNumberFormat="1" applyFont="1" applyFill="1" applyBorder="1" applyAlignment="1">
      <alignment horizontal="left" vertical="center" wrapText="1" readingOrder="1"/>
    </xf>
    <xf numFmtId="0" fontId="4" fillId="3" borderId="4" xfId="0" applyNumberFormat="1" applyFont="1" applyFill="1" applyBorder="1" applyAlignment="1">
      <alignment horizontal="left" vertical="center" wrapText="1" readingOrder="1"/>
    </xf>
    <xf numFmtId="165" fontId="4" fillId="3" borderId="2" xfId="0" applyNumberFormat="1" applyFont="1" applyFill="1" applyBorder="1" applyAlignment="1">
      <alignment vertical="center" wrapText="1" readingOrder="1"/>
    </xf>
    <xf numFmtId="164" fontId="5" fillId="3" borderId="2" xfId="2" applyNumberFormat="1" applyFont="1" applyFill="1" applyBorder="1" applyAlignment="1">
      <alignment horizontal="right" vertical="center" wrapText="1" readingOrder="1"/>
    </xf>
    <xf numFmtId="164" fontId="4" fillId="3" borderId="2" xfId="2" applyNumberFormat="1" applyFont="1" applyFill="1" applyBorder="1" applyAlignment="1">
      <alignment horizontal="right" vertical="center" wrapText="1" readingOrder="1"/>
    </xf>
    <xf numFmtId="0" fontId="3" fillId="0" borderId="0" xfId="0" applyFont="1" applyFill="1" applyBorder="1"/>
    <xf numFmtId="0" fontId="9" fillId="0" borderId="2" xfId="0" applyNumberFormat="1" applyFont="1" applyFill="1" applyBorder="1" applyAlignment="1">
      <alignment vertical="center" wrapText="1" readingOrder="1"/>
    </xf>
    <xf numFmtId="0" fontId="9" fillId="0" borderId="2" xfId="0" applyNumberFormat="1" applyFont="1" applyFill="1" applyBorder="1" applyAlignment="1">
      <alignment horizontal="justify" vertical="center" wrapText="1" readingOrder="1"/>
    </xf>
    <xf numFmtId="165" fontId="10" fillId="0" borderId="2" xfId="0" applyNumberFormat="1" applyFont="1" applyFill="1" applyBorder="1" applyAlignment="1">
      <alignment vertical="center" wrapText="1" readingOrder="1"/>
    </xf>
    <xf numFmtId="164" fontId="9" fillId="0" borderId="2" xfId="2" applyNumberFormat="1" applyFont="1" applyFill="1" applyBorder="1" applyAlignment="1">
      <alignment horizontal="right" vertical="center" wrapText="1" readingOrder="1"/>
    </xf>
    <xf numFmtId="10" fontId="9" fillId="0" borderId="2" xfId="2" applyNumberFormat="1" applyFont="1" applyFill="1" applyBorder="1" applyAlignment="1">
      <alignment horizontal="right" vertical="center" wrapText="1" readingOrder="1"/>
    </xf>
    <xf numFmtId="165" fontId="9" fillId="0" borderId="2" xfId="0" applyNumberFormat="1" applyFont="1" applyFill="1" applyBorder="1" applyAlignment="1">
      <alignment vertical="center" wrapText="1" readingOrder="1"/>
    </xf>
    <xf numFmtId="165" fontId="11" fillId="0" borderId="2" xfId="0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/>
    <xf numFmtId="43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9"/>
  <sheetViews>
    <sheetView tabSelected="1" workbookViewId="0">
      <selection activeCell="C25" sqref="C25"/>
    </sheetView>
  </sheetViews>
  <sheetFormatPr baseColWidth="10" defaultRowHeight="15" x14ac:dyDescent="0.25"/>
  <cols>
    <col min="1" max="1" width="13.42578125" style="3" customWidth="1"/>
    <col min="2" max="2" width="35.7109375" style="3" customWidth="1"/>
    <col min="3" max="3" width="16.85546875" style="3" bestFit="1" customWidth="1"/>
    <col min="4" max="4" width="15.140625" style="3" customWidth="1"/>
    <col min="5" max="5" width="15.42578125" style="3" customWidth="1"/>
    <col min="6" max="6" width="16.85546875" style="3" bestFit="1" customWidth="1"/>
    <col min="7" max="7" width="13.42578125" style="3" customWidth="1"/>
    <col min="8" max="8" width="16.7109375" style="3" bestFit="1" customWidth="1"/>
    <col min="9" max="9" width="19" style="3" customWidth="1"/>
    <col min="10" max="10" width="15.140625" style="3" bestFit="1" customWidth="1"/>
    <col min="11" max="13" width="14.7109375" style="3" bestFit="1" customWidth="1"/>
    <col min="14" max="14" width="11.42578125" style="3"/>
    <col min="15" max="15" width="8.85546875" style="3" customWidth="1"/>
    <col min="16" max="17" width="17.5703125" style="3" bestFit="1" customWidth="1"/>
    <col min="18" max="16384" width="11.42578125" style="3"/>
  </cols>
  <sheetData>
    <row r="1" spans="1:17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5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s="5" customFormat="1" ht="24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spans="1:17" s="5" customFormat="1" ht="15" customHeight="1" x14ac:dyDescent="0.25">
      <c r="A5" s="6" t="s">
        <v>18</v>
      </c>
      <c r="B5" s="7"/>
      <c r="C5" s="8">
        <f t="shared" ref="C5:M5" si="0">+C6+C38+C77</f>
        <v>26768555000</v>
      </c>
      <c r="D5" s="8">
        <f t="shared" si="0"/>
        <v>2969262242</v>
      </c>
      <c r="E5" s="8">
        <f t="shared" si="0"/>
        <v>2969262242</v>
      </c>
      <c r="F5" s="8">
        <f t="shared" si="0"/>
        <v>26768555000</v>
      </c>
      <c r="G5" s="8">
        <f t="shared" si="0"/>
        <v>732798000</v>
      </c>
      <c r="H5" s="8">
        <f t="shared" si="0"/>
        <v>21349378299.48</v>
      </c>
      <c r="I5" s="8">
        <f t="shared" si="0"/>
        <v>4686378700.5200005</v>
      </c>
      <c r="J5" s="8">
        <f t="shared" si="0"/>
        <v>8680267774.3899994</v>
      </c>
      <c r="K5" s="8">
        <f t="shared" si="0"/>
        <v>7326192324.6900005</v>
      </c>
      <c r="L5" s="8">
        <f t="shared" si="0"/>
        <v>7326192324.6900005</v>
      </c>
      <c r="M5" s="8">
        <f t="shared" si="0"/>
        <v>7261192324.6900005</v>
      </c>
      <c r="N5" s="9">
        <f>+J5/C5</f>
        <v>0.3242710626102156</v>
      </c>
      <c r="O5" s="10">
        <f>+K5/C5</f>
        <v>0.27368650734752026</v>
      </c>
    </row>
    <row r="6" spans="1:17" s="5" customFormat="1" x14ac:dyDescent="0.25">
      <c r="A6" s="6" t="s">
        <v>19</v>
      </c>
      <c r="B6" s="7"/>
      <c r="C6" s="11">
        <f>SUM(C7:C37)</f>
        <v>16071359000</v>
      </c>
      <c r="D6" s="11">
        <f>SUM(D7:D37)</f>
        <v>385950000</v>
      </c>
      <c r="E6" s="11">
        <f>SUM(E7:E37)</f>
        <v>36950000</v>
      </c>
      <c r="F6" s="11">
        <f>SUM(F7:F37)</f>
        <v>16420359000</v>
      </c>
      <c r="G6" s="11">
        <f t="shared" ref="G6:M6" si="1">SUM(G7:G37)</f>
        <v>732798000</v>
      </c>
      <c r="H6" s="11">
        <f t="shared" si="1"/>
        <v>15327011000</v>
      </c>
      <c r="I6" s="11">
        <f>SUM(I7:I37)</f>
        <v>360550000</v>
      </c>
      <c r="J6" s="11">
        <f t="shared" si="1"/>
        <v>3815251907</v>
      </c>
      <c r="K6" s="11">
        <f t="shared" si="1"/>
        <v>3248443592</v>
      </c>
      <c r="L6" s="11">
        <f t="shared" si="1"/>
        <v>3248443592</v>
      </c>
      <c r="M6" s="11">
        <f t="shared" si="1"/>
        <v>3183443592</v>
      </c>
      <c r="N6" s="12">
        <f>+J6/F6</f>
        <v>0.2323488729448607</v>
      </c>
      <c r="O6" s="9">
        <f>+K6/C6</f>
        <v>0.20212625403987305</v>
      </c>
      <c r="P6" s="13"/>
    </row>
    <row r="7" spans="1:17" x14ac:dyDescent="0.25">
      <c r="A7" s="14" t="s">
        <v>20</v>
      </c>
      <c r="B7" s="15" t="s">
        <v>21</v>
      </c>
      <c r="C7" s="16">
        <v>7228140000</v>
      </c>
      <c r="D7" s="16">
        <v>0</v>
      </c>
      <c r="E7" s="16">
        <v>0</v>
      </c>
      <c r="F7" s="17">
        <v>7228140000</v>
      </c>
      <c r="G7" s="16">
        <v>0</v>
      </c>
      <c r="H7" s="17">
        <v>7228140000</v>
      </c>
      <c r="I7" s="17">
        <v>0</v>
      </c>
      <c r="J7" s="17">
        <v>1786434090</v>
      </c>
      <c r="K7" s="17">
        <v>1786434090</v>
      </c>
      <c r="L7" s="17">
        <v>1786434090</v>
      </c>
      <c r="M7" s="17">
        <v>1786434090</v>
      </c>
      <c r="N7" s="18">
        <f>+J7/F7</f>
        <v>0.24714990163444536</v>
      </c>
      <c r="O7" s="18">
        <f>+K7/F7</f>
        <v>0.24714990163444536</v>
      </c>
      <c r="P7" s="19"/>
    </row>
    <row r="8" spans="1:17" x14ac:dyDescent="0.25">
      <c r="A8" s="14" t="s">
        <v>22</v>
      </c>
      <c r="B8" s="15" t="s">
        <v>23</v>
      </c>
      <c r="C8" s="16">
        <v>477000000</v>
      </c>
      <c r="D8" s="16">
        <v>0</v>
      </c>
      <c r="E8" s="16">
        <v>0</v>
      </c>
      <c r="F8" s="17">
        <v>477000000</v>
      </c>
      <c r="G8" s="16">
        <v>0</v>
      </c>
      <c r="H8" s="17">
        <v>477000000</v>
      </c>
      <c r="I8" s="17">
        <v>0</v>
      </c>
      <c r="J8" s="17">
        <v>33152449</v>
      </c>
      <c r="K8" s="17">
        <v>33152449</v>
      </c>
      <c r="L8" s="17">
        <v>33152449</v>
      </c>
      <c r="M8" s="17">
        <v>33152449</v>
      </c>
      <c r="N8" s="18">
        <f>+J8/F8</f>
        <v>6.9501989517819704E-2</v>
      </c>
      <c r="O8" s="18">
        <f>+K8/F8</f>
        <v>6.9501989517819704E-2</v>
      </c>
      <c r="P8" s="19"/>
      <c r="Q8" s="19"/>
    </row>
    <row r="9" spans="1:17" x14ac:dyDescent="0.25">
      <c r="A9" s="14" t="s">
        <v>24</v>
      </c>
      <c r="B9" s="15" t="s">
        <v>25</v>
      </c>
      <c r="C9" s="16">
        <v>99860000</v>
      </c>
      <c r="D9" s="16">
        <v>0</v>
      </c>
      <c r="E9" s="16">
        <v>0</v>
      </c>
      <c r="F9" s="17">
        <v>99860000</v>
      </c>
      <c r="G9" s="16">
        <v>0</v>
      </c>
      <c r="H9" s="17">
        <v>99860000</v>
      </c>
      <c r="I9" s="17">
        <v>0</v>
      </c>
      <c r="J9" s="17">
        <v>14221519</v>
      </c>
      <c r="K9" s="17">
        <v>11276537</v>
      </c>
      <c r="L9" s="17">
        <v>11276537</v>
      </c>
      <c r="M9" s="17">
        <v>11276537</v>
      </c>
      <c r="N9" s="18">
        <f t="shared" ref="N9:N20" si="2">+J9/F9</f>
        <v>0.14241457039855798</v>
      </c>
      <c r="O9" s="18">
        <f t="shared" ref="O9:O37" si="3">+K9/F9</f>
        <v>0.11292346284798718</v>
      </c>
      <c r="P9" s="19"/>
    </row>
    <row r="10" spans="1:17" x14ac:dyDescent="0.25">
      <c r="A10" s="14" t="s">
        <v>26</v>
      </c>
      <c r="B10" s="15" t="s">
        <v>27</v>
      </c>
      <c r="C10" s="16">
        <v>621636000</v>
      </c>
      <c r="D10" s="16">
        <v>0</v>
      </c>
      <c r="E10" s="16">
        <v>0</v>
      </c>
      <c r="F10" s="17">
        <v>621636000</v>
      </c>
      <c r="G10" s="16">
        <v>0</v>
      </c>
      <c r="H10" s="17">
        <v>621636000</v>
      </c>
      <c r="I10" s="17">
        <v>0</v>
      </c>
      <c r="J10" s="17">
        <v>116433201</v>
      </c>
      <c r="K10" s="17">
        <v>116433201</v>
      </c>
      <c r="L10" s="17">
        <v>116433201</v>
      </c>
      <c r="M10" s="17">
        <v>116433201</v>
      </c>
      <c r="N10" s="18">
        <f t="shared" si="2"/>
        <v>0.18730125185800051</v>
      </c>
      <c r="O10" s="18">
        <f t="shared" si="3"/>
        <v>0.18730125185800051</v>
      </c>
      <c r="P10" s="19"/>
      <c r="Q10" s="19"/>
    </row>
    <row r="11" spans="1:17" x14ac:dyDescent="0.25">
      <c r="A11" s="14" t="s">
        <v>28</v>
      </c>
      <c r="B11" s="15" t="s">
        <v>29</v>
      </c>
      <c r="C11" s="16">
        <v>263410000</v>
      </c>
      <c r="D11" s="16">
        <v>0</v>
      </c>
      <c r="E11" s="16">
        <v>0</v>
      </c>
      <c r="F11" s="17">
        <v>263410000</v>
      </c>
      <c r="G11" s="16">
        <v>0</v>
      </c>
      <c r="H11" s="17">
        <v>263410000</v>
      </c>
      <c r="I11" s="17">
        <v>0</v>
      </c>
      <c r="J11" s="17">
        <v>43186619</v>
      </c>
      <c r="K11" s="17">
        <v>43186619</v>
      </c>
      <c r="L11" s="17">
        <v>43186619</v>
      </c>
      <c r="M11" s="17">
        <v>43186619</v>
      </c>
      <c r="N11" s="18">
        <f t="shared" si="2"/>
        <v>0.16395208610151474</v>
      </c>
      <c r="O11" s="18">
        <f t="shared" si="3"/>
        <v>0.16395208610151474</v>
      </c>
      <c r="P11" s="19"/>
      <c r="Q11" s="19"/>
    </row>
    <row r="12" spans="1:17" x14ac:dyDescent="0.25">
      <c r="A12" s="14" t="s">
        <v>30</v>
      </c>
      <c r="B12" s="15" t="s">
        <v>31</v>
      </c>
      <c r="C12" s="16">
        <v>70000000</v>
      </c>
      <c r="D12" s="16">
        <v>0</v>
      </c>
      <c r="E12" s="16">
        <v>0</v>
      </c>
      <c r="F12" s="17">
        <v>70000000</v>
      </c>
      <c r="G12" s="16">
        <v>0</v>
      </c>
      <c r="H12" s="17">
        <v>70000000</v>
      </c>
      <c r="I12" s="17">
        <v>0</v>
      </c>
      <c r="J12" s="17">
        <v>16378135</v>
      </c>
      <c r="K12" s="17">
        <v>16378135</v>
      </c>
      <c r="L12" s="17">
        <v>16378135</v>
      </c>
      <c r="M12" s="17">
        <v>16378135</v>
      </c>
      <c r="N12" s="18">
        <f t="shared" si="2"/>
        <v>0.23397335714285714</v>
      </c>
      <c r="O12" s="18">
        <f t="shared" si="3"/>
        <v>0.23397335714285714</v>
      </c>
      <c r="P12" s="19"/>
    </row>
    <row r="13" spans="1:17" x14ac:dyDescent="0.25">
      <c r="A13" s="14" t="s">
        <v>32</v>
      </c>
      <c r="B13" s="15" t="s">
        <v>33</v>
      </c>
      <c r="C13" s="16">
        <v>275600000</v>
      </c>
      <c r="D13" s="16">
        <v>0</v>
      </c>
      <c r="E13" s="16">
        <v>0</v>
      </c>
      <c r="F13" s="17">
        <v>275600000</v>
      </c>
      <c r="G13" s="16">
        <v>0</v>
      </c>
      <c r="H13" s="17">
        <v>275600000</v>
      </c>
      <c r="I13" s="17">
        <v>0</v>
      </c>
      <c r="J13" s="17">
        <v>94801308</v>
      </c>
      <c r="K13" s="17">
        <v>94801308</v>
      </c>
      <c r="L13" s="17">
        <v>94801308</v>
      </c>
      <c r="M13" s="17">
        <v>94801308</v>
      </c>
      <c r="N13" s="18">
        <f t="shared" si="2"/>
        <v>0.34398152394775039</v>
      </c>
      <c r="O13" s="18">
        <f t="shared" si="3"/>
        <v>0.34398152394775039</v>
      </c>
      <c r="P13" s="19"/>
    </row>
    <row r="14" spans="1:17" x14ac:dyDescent="0.25">
      <c r="A14" s="14" t="s">
        <v>34</v>
      </c>
      <c r="B14" s="15" t="s">
        <v>35</v>
      </c>
      <c r="C14" s="16">
        <v>44520000</v>
      </c>
      <c r="D14" s="16">
        <v>0</v>
      </c>
      <c r="E14" s="16">
        <v>0</v>
      </c>
      <c r="F14" s="17">
        <v>44520000</v>
      </c>
      <c r="G14" s="16">
        <v>0</v>
      </c>
      <c r="H14" s="17">
        <v>44520000</v>
      </c>
      <c r="I14" s="17">
        <v>0</v>
      </c>
      <c r="J14" s="17">
        <v>3643581</v>
      </c>
      <c r="K14" s="17">
        <v>3643581</v>
      </c>
      <c r="L14" s="17">
        <v>3643581</v>
      </c>
      <c r="M14" s="17">
        <v>3643581</v>
      </c>
      <c r="N14" s="18">
        <f t="shared" si="2"/>
        <v>8.1841442048517524E-2</v>
      </c>
      <c r="O14" s="18">
        <f t="shared" si="3"/>
        <v>8.1841442048517524E-2</v>
      </c>
      <c r="P14" s="19"/>
      <c r="Q14" s="19"/>
    </row>
    <row r="15" spans="1:17" x14ac:dyDescent="0.25">
      <c r="A15" s="14" t="s">
        <v>36</v>
      </c>
      <c r="B15" s="15" t="s">
        <v>37</v>
      </c>
      <c r="C15" s="16">
        <v>12720000</v>
      </c>
      <c r="D15" s="16">
        <v>0</v>
      </c>
      <c r="E15" s="16">
        <v>0</v>
      </c>
      <c r="F15" s="17">
        <v>12720000</v>
      </c>
      <c r="G15" s="16">
        <v>0</v>
      </c>
      <c r="H15" s="17">
        <v>12720000</v>
      </c>
      <c r="I15" s="17">
        <v>0</v>
      </c>
      <c r="J15" s="17">
        <v>2884520</v>
      </c>
      <c r="K15" s="17">
        <v>2884520</v>
      </c>
      <c r="L15" s="17">
        <v>2884520</v>
      </c>
      <c r="M15" s="17">
        <v>2884520</v>
      </c>
      <c r="N15" s="18">
        <f t="shared" si="2"/>
        <v>0.22677044025157234</v>
      </c>
      <c r="O15" s="18">
        <f t="shared" si="3"/>
        <v>0.22677044025157234</v>
      </c>
      <c r="P15" s="19"/>
    </row>
    <row r="16" spans="1:17" x14ac:dyDescent="0.25">
      <c r="A16" s="14" t="s">
        <v>38</v>
      </c>
      <c r="B16" s="15" t="s">
        <v>39</v>
      </c>
      <c r="C16" s="16">
        <v>3710000</v>
      </c>
      <c r="D16" s="16">
        <v>0</v>
      </c>
      <c r="E16" s="16">
        <v>0</v>
      </c>
      <c r="F16" s="17">
        <v>3710000</v>
      </c>
      <c r="G16" s="16">
        <v>0</v>
      </c>
      <c r="H16" s="17">
        <v>3710000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8">
        <f t="shared" si="2"/>
        <v>0</v>
      </c>
      <c r="O16" s="18">
        <f t="shared" si="3"/>
        <v>0</v>
      </c>
      <c r="P16" s="19"/>
    </row>
    <row r="17" spans="1:17" x14ac:dyDescent="0.25">
      <c r="A17" s="14" t="s">
        <v>40</v>
      </c>
      <c r="B17" s="15" t="s">
        <v>41</v>
      </c>
      <c r="C17" s="16">
        <v>378950000</v>
      </c>
      <c r="D17" s="16">
        <v>0</v>
      </c>
      <c r="E17" s="16">
        <v>0</v>
      </c>
      <c r="F17" s="17">
        <v>378950000</v>
      </c>
      <c r="G17" s="16">
        <v>0</v>
      </c>
      <c r="H17" s="17">
        <v>378950000</v>
      </c>
      <c r="I17" s="17">
        <v>0</v>
      </c>
      <c r="J17" s="17">
        <v>5791966</v>
      </c>
      <c r="K17" s="17">
        <v>5791966</v>
      </c>
      <c r="L17" s="17">
        <v>5791966</v>
      </c>
      <c r="M17" s="17">
        <v>5791966</v>
      </c>
      <c r="N17" s="18">
        <f t="shared" si="2"/>
        <v>1.5284248581607072E-2</v>
      </c>
      <c r="O17" s="18">
        <f t="shared" si="3"/>
        <v>1.5284248581607072E-2</v>
      </c>
      <c r="P17" s="19"/>
    </row>
    <row r="18" spans="1:17" x14ac:dyDescent="0.25">
      <c r="A18" s="14" t="s">
        <v>42</v>
      </c>
      <c r="B18" s="15" t="s">
        <v>43</v>
      </c>
      <c r="C18" s="16">
        <v>360690000</v>
      </c>
      <c r="D18" s="16">
        <v>0</v>
      </c>
      <c r="E18" s="16">
        <v>0</v>
      </c>
      <c r="F18" s="17">
        <v>360690000</v>
      </c>
      <c r="G18" s="16">
        <v>0</v>
      </c>
      <c r="H18" s="17">
        <v>360690000</v>
      </c>
      <c r="I18" s="17">
        <v>0</v>
      </c>
      <c r="J18" s="17">
        <v>29078661</v>
      </c>
      <c r="K18" s="17">
        <v>29078661</v>
      </c>
      <c r="L18" s="17">
        <v>29078661</v>
      </c>
      <c r="M18" s="17">
        <v>29078661</v>
      </c>
      <c r="N18" s="18">
        <f t="shared" si="2"/>
        <v>8.0619537553023368E-2</v>
      </c>
      <c r="O18" s="18">
        <f t="shared" si="3"/>
        <v>8.0619537553023368E-2</v>
      </c>
      <c r="P18" s="19"/>
    </row>
    <row r="19" spans="1:17" x14ac:dyDescent="0.25">
      <c r="A19" s="14" t="s">
        <v>44</v>
      </c>
      <c r="B19" s="15" t="s">
        <v>45</v>
      </c>
      <c r="C19" s="16">
        <v>799600000</v>
      </c>
      <c r="D19" s="16">
        <v>0</v>
      </c>
      <c r="E19" s="16">
        <v>0</v>
      </c>
      <c r="F19" s="17">
        <v>799600000</v>
      </c>
      <c r="G19" s="16">
        <v>0</v>
      </c>
      <c r="H19" s="17">
        <v>799600000</v>
      </c>
      <c r="I19" s="17">
        <v>0</v>
      </c>
      <c r="J19" s="17">
        <v>1520918</v>
      </c>
      <c r="K19" s="17">
        <v>1520918</v>
      </c>
      <c r="L19" s="17">
        <v>1520918</v>
      </c>
      <c r="M19" s="17">
        <v>1520918</v>
      </c>
      <c r="N19" s="18">
        <f t="shared" si="2"/>
        <v>1.9020985492746373E-3</v>
      </c>
      <c r="O19" s="18">
        <f t="shared" si="3"/>
        <v>1.9020985492746373E-3</v>
      </c>
      <c r="P19" s="19"/>
    </row>
    <row r="20" spans="1:17" x14ac:dyDescent="0.25">
      <c r="A20" s="14" t="s">
        <v>46</v>
      </c>
      <c r="B20" s="15" t="s">
        <v>47</v>
      </c>
      <c r="C20" s="16">
        <v>68900000</v>
      </c>
      <c r="D20" s="16">
        <v>0</v>
      </c>
      <c r="E20" s="16">
        <v>0</v>
      </c>
      <c r="F20" s="17">
        <v>68900000</v>
      </c>
      <c r="G20" s="16">
        <v>0</v>
      </c>
      <c r="H20" s="17">
        <v>68900000</v>
      </c>
      <c r="I20" s="17">
        <v>0</v>
      </c>
      <c r="J20" s="17">
        <v>8485095</v>
      </c>
      <c r="K20" s="17">
        <v>8485095</v>
      </c>
      <c r="L20" s="17">
        <v>8485095</v>
      </c>
      <c r="M20" s="17">
        <v>8485095</v>
      </c>
      <c r="N20" s="18">
        <f t="shared" si="2"/>
        <v>0.12315087082728592</v>
      </c>
      <c r="O20" s="18">
        <f t="shared" si="3"/>
        <v>0.12315087082728592</v>
      </c>
      <c r="P20" s="19"/>
      <c r="Q20" s="19"/>
    </row>
    <row r="21" spans="1:17" x14ac:dyDescent="0.25">
      <c r="A21" s="14" t="s">
        <v>48</v>
      </c>
      <c r="B21" s="15" t="s">
        <v>49</v>
      </c>
      <c r="C21" s="16">
        <v>42000000</v>
      </c>
      <c r="D21" s="16">
        <v>0</v>
      </c>
      <c r="E21" s="16">
        <v>0</v>
      </c>
      <c r="F21" s="17">
        <v>42000000</v>
      </c>
      <c r="G21" s="16">
        <v>0</v>
      </c>
      <c r="H21" s="17">
        <v>42000000</v>
      </c>
      <c r="I21" s="17">
        <v>0</v>
      </c>
      <c r="J21" s="17">
        <v>8336598</v>
      </c>
      <c r="K21" s="17">
        <v>8336598</v>
      </c>
      <c r="L21" s="17">
        <v>8336598</v>
      </c>
      <c r="M21" s="17">
        <v>8336598</v>
      </c>
      <c r="N21" s="18">
        <f>+J21/F21</f>
        <v>0.19849042857142857</v>
      </c>
      <c r="O21" s="18">
        <f t="shared" si="3"/>
        <v>0.19849042857142857</v>
      </c>
      <c r="P21" s="19"/>
      <c r="Q21" s="19"/>
    </row>
    <row r="22" spans="1:17" x14ac:dyDescent="0.25">
      <c r="A22" s="14" t="s">
        <v>50</v>
      </c>
      <c r="B22" s="15" t="s">
        <v>51</v>
      </c>
      <c r="C22" s="16">
        <v>36825000</v>
      </c>
      <c r="D22" s="16">
        <v>0</v>
      </c>
      <c r="E22" s="16">
        <v>0</v>
      </c>
      <c r="F22" s="20">
        <f t="shared" ref="F22:F23" si="4">+C22+D22-E22</f>
        <v>36825000</v>
      </c>
      <c r="G22" s="16">
        <v>0</v>
      </c>
      <c r="H22" s="17">
        <v>36825000</v>
      </c>
      <c r="I22" s="17">
        <v>0</v>
      </c>
      <c r="J22" s="17">
        <v>8113247</v>
      </c>
      <c r="K22" s="17">
        <v>8113247</v>
      </c>
      <c r="L22" s="17">
        <v>8113247</v>
      </c>
      <c r="M22" s="17">
        <v>8113247</v>
      </c>
      <c r="N22" s="18">
        <f>+J22/F22</f>
        <v>0.22031899524779361</v>
      </c>
      <c r="O22" s="18">
        <f>+K22/F22</f>
        <v>0.22031899524779361</v>
      </c>
      <c r="P22" s="19"/>
      <c r="Q22" s="19"/>
    </row>
    <row r="23" spans="1:17" ht="22.5" x14ac:dyDescent="0.25">
      <c r="A23" s="21" t="s">
        <v>52</v>
      </c>
      <c r="B23" s="22" t="s">
        <v>53</v>
      </c>
      <c r="C23" s="23">
        <v>732798000</v>
      </c>
      <c r="D23" s="23">
        <v>0</v>
      </c>
      <c r="E23" s="23">
        <v>0</v>
      </c>
      <c r="F23" s="23">
        <f t="shared" si="4"/>
        <v>732798000</v>
      </c>
      <c r="G23" s="23">
        <v>732798000</v>
      </c>
      <c r="H23" s="23">
        <v>0</v>
      </c>
      <c r="I23" s="24">
        <f t="shared" ref="I23:I24" si="5">+F23-G23-H23</f>
        <v>0</v>
      </c>
      <c r="J23" s="23">
        <v>0</v>
      </c>
      <c r="K23" s="23">
        <v>0</v>
      </c>
      <c r="L23" s="23">
        <v>0</v>
      </c>
      <c r="M23" s="23">
        <v>0</v>
      </c>
      <c r="N23" s="25">
        <f>+J23/F23</f>
        <v>0</v>
      </c>
      <c r="O23" s="25">
        <f>+K23/F23</f>
        <v>0</v>
      </c>
      <c r="P23" s="19"/>
      <c r="Q23" s="26"/>
    </row>
    <row r="24" spans="1:17" x14ac:dyDescent="0.25">
      <c r="A24" s="14" t="s">
        <v>54</v>
      </c>
      <c r="B24" s="15" t="s">
        <v>55</v>
      </c>
      <c r="C24" s="16">
        <v>0</v>
      </c>
      <c r="D24" s="16">
        <v>349000000</v>
      </c>
      <c r="E24" s="16">
        <v>0</v>
      </c>
      <c r="F24" s="20">
        <f>+C24+D24-E24</f>
        <v>349000000</v>
      </c>
      <c r="G24" s="16">
        <v>0</v>
      </c>
      <c r="H24" s="16">
        <v>0</v>
      </c>
      <c r="I24" s="20">
        <f t="shared" si="5"/>
        <v>349000000</v>
      </c>
      <c r="J24" s="16">
        <v>0</v>
      </c>
      <c r="K24" s="16">
        <v>0</v>
      </c>
      <c r="L24" s="16">
        <v>0</v>
      </c>
      <c r="M24" s="16">
        <v>0</v>
      </c>
      <c r="N24" s="18">
        <f>+J24/F24</f>
        <v>0</v>
      </c>
      <c r="O24" s="18">
        <f>+K24/F24</f>
        <v>0</v>
      </c>
      <c r="P24" s="19"/>
      <c r="Q24" s="19"/>
    </row>
    <row r="25" spans="1:17" x14ac:dyDescent="0.25">
      <c r="A25" s="14" t="s">
        <v>56</v>
      </c>
      <c r="B25" s="15" t="s">
        <v>57</v>
      </c>
      <c r="C25" s="16">
        <v>870000000</v>
      </c>
      <c r="D25" s="16">
        <v>0</v>
      </c>
      <c r="E25" s="16">
        <v>36950000</v>
      </c>
      <c r="F25" s="17">
        <v>833050000</v>
      </c>
      <c r="G25" s="16">
        <v>0</v>
      </c>
      <c r="H25" s="17">
        <v>821500000</v>
      </c>
      <c r="I25" s="17">
        <v>11550000</v>
      </c>
      <c r="J25" s="17">
        <v>752000000</v>
      </c>
      <c r="K25" s="17">
        <v>225906667</v>
      </c>
      <c r="L25" s="17">
        <v>225906667</v>
      </c>
      <c r="M25" s="17">
        <v>160906667</v>
      </c>
      <c r="N25" s="18">
        <f>+J25/F25</f>
        <v>0.90270692035291999</v>
      </c>
      <c r="O25" s="18">
        <f>+K25/F25</f>
        <v>0.27118020166856732</v>
      </c>
      <c r="P25" s="19"/>
    </row>
    <row r="26" spans="1:17" x14ac:dyDescent="0.25">
      <c r="A26" s="14" t="s">
        <v>58</v>
      </c>
      <c r="B26" s="15" t="s">
        <v>59</v>
      </c>
      <c r="C26" s="16">
        <v>20000000</v>
      </c>
      <c r="D26" s="16">
        <v>36950000</v>
      </c>
      <c r="E26" s="16">
        <v>0</v>
      </c>
      <c r="F26" s="17">
        <v>56950000</v>
      </c>
      <c r="G26" s="16">
        <v>0</v>
      </c>
      <c r="H26" s="17">
        <v>56950000</v>
      </c>
      <c r="I26" s="17">
        <v>0</v>
      </c>
      <c r="J26" s="17">
        <v>56950000</v>
      </c>
      <c r="K26" s="17">
        <v>19180000</v>
      </c>
      <c r="L26" s="17">
        <v>19180000</v>
      </c>
      <c r="M26" s="17">
        <v>19180000</v>
      </c>
      <c r="N26" s="18">
        <f t="shared" ref="N26:N37" si="6">+J26/F26</f>
        <v>1</v>
      </c>
      <c r="O26" s="18">
        <f>+K26/F26</f>
        <v>0.33678665496049165</v>
      </c>
      <c r="P26" s="19"/>
    </row>
    <row r="27" spans="1:17" x14ac:dyDescent="0.25">
      <c r="A27" s="14" t="s">
        <v>60</v>
      </c>
      <c r="B27" s="15" t="s">
        <v>61</v>
      </c>
      <c r="C27" s="16">
        <v>415000000</v>
      </c>
      <c r="D27" s="16">
        <v>0</v>
      </c>
      <c r="E27" s="16">
        <v>0</v>
      </c>
      <c r="F27" s="17">
        <v>415000000</v>
      </c>
      <c r="G27" s="16">
        <v>0</v>
      </c>
      <c r="H27" s="17">
        <v>415000000</v>
      </c>
      <c r="I27" s="17">
        <v>0</v>
      </c>
      <c r="J27" s="17">
        <v>85267100</v>
      </c>
      <c r="K27" s="17">
        <v>85267100</v>
      </c>
      <c r="L27" s="17">
        <v>85267100</v>
      </c>
      <c r="M27" s="17">
        <v>85267100</v>
      </c>
      <c r="N27" s="18">
        <f t="shared" si="6"/>
        <v>0.20546289156626507</v>
      </c>
      <c r="O27" s="18">
        <f t="shared" si="3"/>
        <v>0.20546289156626507</v>
      </c>
      <c r="P27" s="19"/>
    </row>
    <row r="28" spans="1:17" ht="22.5" x14ac:dyDescent="0.25">
      <c r="A28" s="14" t="s">
        <v>62</v>
      </c>
      <c r="B28" s="15" t="s">
        <v>63</v>
      </c>
      <c r="C28" s="16">
        <v>550000000</v>
      </c>
      <c r="D28" s="16">
        <v>0</v>
      </c>
      <c r="E28" s="16">
        <v>0</v>
      </c>
      <c r="F28" s="17">
        <v>550000000</v>
      </c>
      <c r="G28" s="16">
        <v>0</v>
      </c>
      <c r="H28" s="17">
        <v>550000000</v>
      </c>
      <c r="I28" s="17">
        <v>0</v>
      </c>
      <c r="J28" s="17">
        <v>124341987</v>
      </c>
      <c r="K28" s="17">
        <v>124341987</v>
      </c>
      <c r="L28" s="17">
        <v>124341987</v>
      </c>
      <c r="M28" s="17">
        <v>124341987</v>
      </c>
      <c r="N28" s="18">
        <f t="shared" si="6"/>
        <v>0.22607633999999999</v>
      </c>
      <c r="O28" s="18">
        <f t="shared" si="3"/>
        <v>0.22607633999999999</v>
      </c>
      <c r="P28" s="19"/>
    </row>
    <row r="29" spans="1:17" x14ac:dyDescent="0.25">
      <c r="A29" s="14" t="s">
        <v>64</v>
      </c>
      <c r="B29" s="15" t="s">
        <v>65</v>
      </c>
      <c r="C29" s="16">
        <v>690000000</v>
      </c>
      <c r="D29" s="16">
        <v>0</v>
      </c>
      <c r="E29" s="16">
        <v>0</v>
      </c>
      <c r="F29" s="17">
        <v>690000000</v>
      </c>
      <c r="G29" s="16">
        <v>0</v>
      </c>
      <c r="H29" s="17">
        <v>690000000</v>
      </c>
      <c r="I29" s="17">
        <v>0</v>
      </c>
      <c r="J29" s="17">
        <v>168010815</v>
      </c>
      <c r="K29" s="17">
        <v>168010815</v>
      </c>
      <c r="L29" s="17">
        <v>168010815</v>
      </c>
      <c r="M29" s="17">
        <v>168010815</v>
      </c>
      <c r="N29" s="18">
        <f t="shared" si="6"/>
        <v>0.2434939347826087</v>
      </c>
      <c r="O29" s="18">
        <f t="shared" si="3"/>
        <v>0.2434939347826087</v>
      </c>
      <c r="P29" s="19"/>
    </row>
    <row r="30" spans="1:17" x14ac:dyDescent="0.25">
      <c r="A30" s="14" t="s">
        <v>66</v>
      </c>
      <c r="B30" s="15" t="s">
        <v>67</v>
      </c>
      <c r="C30" s="16">
        <v>810000000</v>
      </c>
      <c r="D30" s="16">
        <v>0</v>
      </c>
      <c r="E30" s="16">
        <v>0</v>
      </c>
      <c r="F30" s="17">
        <v>810000000</v>
      </c>
      <c r="G30" s="16">
        <v>0</v>
      </c>
      <c r="H30" s="17">
        <v>810000000</v>
      </c>
      <c r="I30" s="17">
        <v>0</v>
      </c>
      <c r="J30" s="17">
        <v>200254944</v>
      </c>
      <c r="K30" s="17">
        <v>200254944</v>
      </c>
      <c r="L30" s="17">
        <v>200254944</v>
      </c>
      <c r="M30" s="17">
        <v>200254944</v>
      </c>
      <c r="N30" s="18">
        <f t="shared" si="6"/>
        <v>0.24722832592592592</v>
      </c>
      <c r="O30" s="18">
        <f t="shared" si="3"/>
        <v>0.24722832592592592</v>
      </c>
      <c r="P30" s="19"/>
    </row>
    <row r="31" spans="1:17" ht="22.5" x14ac:dyDescent="0.25">
      <c r="A31" s="14" t="s">
        <v>68</v>
      </c>
      <c r="B31" s="15" t="s">
        <v>69</v>
      </c>
      <c r="C31" s="16">
        <v>510000000</v>
      </c>
      <c r="D31" s="16">
        <v>0</v>
      </c>
      <c r="E31" s="16">
        <v>0</v>
      </c>
      <c r="F31" s="17">
        <v>510000000</v>
      </c>
      <c r="G31" s="16">
        <v>0</v>
      </c>
      <c r="H31" s="17">
        <v>510000000</v>
      </c>
      <c r="I31" s="17">
        <v>0</v>
      </c>
      <c r="J31" s="17">
        <v>128006941</v>
      </c>
      <c r="K31" s="17">
        <v>128006941</v>
      </c>
      <c r="L31" s="17">
        <v>128006941</v>
      </c>
      <c r="M31" s="17">
        <v>128006941</v>
      </c>
      <c r="N31" s="18">
        <f t="shared" si="6"/>
        <v>0.25099400196078431</v>
      </c>
      <c r="O31" s="18">
        <f t="shared" si="3"/>
        <v>0.25099400196078431</v>
      </c>
      <c r="P31" s="19"/>
    </row>
    <row r="32" spans="1:17" x14ac:dyDescent="0.25">
      <c r="A32" s="14" t="s">
        <v>70</v>
      </c>
      <c r="B32" s="15" t="s">
        <v>71</v>
      </c>
      <c r="C32" s="16">
        <v>74000000</v>
      </c>
      <c r="D32" s="16">
        <v>0</v>
      </c>
      <c r="E32" s="16">
        <v>0</v>
      </c>
      <c r="F32" s="17">
        <v>74000000</v>
      </c>
      <c r="G32" s="16">
        <v>0</v>
      </c>
      <c r="H32" s="17">
        <v>74000000</v>
      </c>
      <c r="I32" s="17">
        <v>0</v>
      </c>
      <c r="J32" s="17">
        <v>10740013</v>
      </c>
      <c r="K32" s="17">
        <v>10740013</v>
      </c>
      <c r="L32" s="17">
        <v>10740013</v>
      </c>
      <c r="M32" s="17">
        <v>10740013</v>
      </c>
      <c r="N32" s="18">
        <f t="shared" si="6"/>
        <v>0.1451353108108108</v>
      </c>
      <c r="O32" s="18">
        <f t="shared" si="3"/>
        <v>0.1451353108108108</v>
      </c>
      <c r="P32" s="19"/>
    </row>
    <row r="33" spans="1:16" ht="33.75" x14ac:dyDescent="0.25">
      <c r="A33" s="14" t="s">
        <v>72</v>
      </c>
      <c r="B33" s="15" t="s">
        <v>73</v>
      </c>
      <c r="C33" s="16">
        <v>63000000</v>
      </c>
      <c r="D33" s="16">
        <v>0</v>
      </c>
      <c r="E33" s="16">
        <v>0</v>
      </c>
      <c r="F33" s="17">
        <v>63000000</v>
      </c>
      <c r="G33" s="16">
        <v>0</v>
      </c>
      <c r="H33" s="17">
        <v>63000000</v>
      </c>
      <c r="I33" s="17">
        <v>0</v>
      </c>
      <c r="J33" s="17">
        <v>10579200</v>
      </c>
      <c r="K33" s="17">
        <v>10579200</v>
      </c>
      <c r="L33" s="17">
        <v>10579200</v>
      </c>
      <c r="M33" s="17">
        <v>10579200</v>
      </c>
      <c r="N33" s="18">
        <f t="shared" si="6"/>
        <v>0.16792380952380953</v>
      </c>
      <c r="O33" s="18">
        <f t="shared" si="3"/>
        <v>0.16792380952380953</v>
      </c>
      <c r="P33" s="19"/>
    </row>
    <row r="34" spans="1:16" x14ac:dyDescent="0.25">
      <c r="A34" s="14" t="s">
        <v>74</v>
      </c>
      <c r="B34" s="15" t="s">
        <v>75</v>
      </c>
      <c r="C34" s="16">
        <v>320000000</v>
      </c>
      <c r="D34" s="16">
        <v>0</v>
      </c>
      <c r="E34" s="16">
        <v>0</v>
      </c>
      <c r="F34" s="17">
        <v>320000000</v>
      </c>
      <c r="G34" s="16">
        <v>0</v>
      </c>
      <c r="H34" s="17">
        <v>320000000</v>
      </c>
      <c r="I34" s="17">
        <v>0</v>
      </c>
      <c r="J34" s="17">
        <v>63948700</v>
      </c>
      <c r="K34" s="17">
        <v>63948700</v>
      </c>
      <c r="L34" s="17">
        <v>63948700</v>
      </c>
      <c r="M34" s="17">
        <v>63948700</v>
      </c>
      <c r="N34" s="18">
        <f t="shared" si="6"/>
        <v>0.1998396875</v>
      </c>
      <c r="O34" s="18">
        <f t="shared" si="3"/>
        <v>0.1998396875</v>
      </c>
      <c r="P34" s="19"/>
    </row>
    <row r="35" spans="1:16" x14ac:dyDescent="0.25">
      <c r="A35" s="14" t="s">
        <v>76</v>
      </c>
      <c r="B35" s="15" t="s">
        <v>77</v>
      </c>
      <c r="C35" s="16">
        <v>61000000</v>
      </c>
      <c r="D35" s="16">
        <v>0</v>
      </c>
      <c r="E35" s="16">
        <v>0</v>
      </c>
      <c r="F35" s="17">
        <v>61000000</v>
      </c>
      <c r="G35" s="16">
        <v>0</v>
      </c>
      <c r="H35" s="17">
        <v>61000000</v>
      </c>
      <c r="I35" s="17">
        <v>0</v>
      </c>
      <c r="J35" s="17">
        <v>10678500</v>
      </c>
      <c r="K35" s="17">
        <v>10678500</v>
      </c>
      <c r="L35" s="17">
        <v>10678500</v>
      </c>
      <c r="M35" s="17">
        <v>10678500</v>
      </c>
      <c r="N35" s="18">
        <f t="shared" si="6"/>
        <v>0.17505737704918034</v>
      </c>
      <c r="O35" s="18">
        <f t="shared" si="3"/>
        <v>0.17505737704918034</v>
      </c>
      <c r="P35" s="19"/>
    </row>
    <row r="36" spans="1:16" x14ac:dyDescent="0.25">
      <c r="A36" s="14" t="s">
        <v>78</v>
      </c>
      <c r="B36" s="15" t="s">
        <v>79</v>
      </c>
      <c r="C36" s="16">
        <v>61000000</v>
      </c>
      <c r="D36" s="16">
        <v>0</v>
      </c>
      <c r="E36" s="16">
        <v>0</v>
      </c>
      <c r="F36" s="17">
        <v>61000000</v>
      </c>
      <c r="G36" s="16">
        <v>0</v>
      </c>
      <c r="H36" s="17">
        <v>61000000</v>
      </c>
      <c r="I36" s="17">
        <v>0</v>
      </c>
      <c r="J36" s="17">
        <v>10678500</v>
      </c>
      <c r="K36" s="17">
        <v>10678500</v>
      </c>
      <c r="L36" s="17">
        <v>10678500</v>
      </c>
      <c r="M36" s="17">
        <v>10678500</v>
      </c>
      <c r="N36" s="18">
        <f t="shared" si="6"/>
        <v>0.17505737704918034</v>
      </c>
      <c r="O36" s="18">
        <f t="shared" si="3"/>
        <v>0.17505737704918034</v>
      </c>
      <c r="P36" s="19"/>
    </row>
    <row r="37" spans="1:16" ht="22.5" x14ac:dyDescent="0.25">
      <c r="A37" s="14" t="s">
        <v>80</v>
      </c>
      <c r="B37" s="15" t="s">
        <v>81</v>
      </c>
      <c r="C37" s="16">
        <v>111000000</v>
      </c>
      <c r="D37" s="16">
        <v>0</v>
      </c>
      <c r="E37" s="16">
        <v>0</v>
      </c>
      <c r="F37" s="17">
        <v>111000000</v>
      </c>
      <c r="G37" s="16">
        <v>0</v>
      </c>
      <c r="H37" s="17">
        <v>111000000</v>
      </c>
      <c r="I37" s="17">
        <v>0</v>
      </c>
      <c r="J37" s="17">
        <v>21333300</v>
      </c>
      <c r="K37" s="17">
        <v>21333300</v>
      </c>
      <c r="L37" s="17">
        <v>21333300</v>
      </c>
      <c r="M37" s="17">
        <v>21333300</v>
      </c>
      <c r="N37" s="18">
        <f t="shared" si="6"/>
        <v>0.1921918918918919</v>
      </c>
      <c r="O37" s="18">
        <f t="shared" si="3"/>
        <v>0.1921918918918919</v>
      </c>
      <c r="P37" s="19"/>
    </row>
    <row r="38" spans="1:16" s="32" customFormat="1" x14ac:dyDescent="0.25">
      <c r="A38" s="27" t="s">
        <v>82</v>
      </c>
      <c r="B38" s="28"/>
      <c r="C38" s="29">
        <f>+C39+C42</f>
        <v>7092736000</v>
      </c>
      <c r="D38" s="29">
        <f t="shared" ref="D38:M38" si="7">+D39+D42</f>
        <v>2583312242</v>
      </c>
      <c r="E38" s="29">
        <f t="shared" si="7"/>
        <v>497312242</v>
      </c>
      <c r="F38" s="29">
        <f t="shared" si="7"/>
        <v>9178736000</v>
      </c>
      <c r="G38" s="29">
        <f t="shared" si="7"/>
        <v>0</v>
      </c>
      <c r="H38" s="29">
        <f t="shared" si="7"/>
        <v>6022257214.4799995</v>
      </c>
      <c r="I38" s="29">
        <f t="shared" si="7"/>
        <v>3156478785.52</v>
      </c>
      <c r="J38" s="29">
        <f t="shared" si="7"/>
        <v>4865015867.3900003</v>
      </c>
      <c r="K38" s="29">
        <f t="shared" si="7"/>
        <v>4077748732.6900001</v>
      </c>
      <c r="L38" s="29">
        <f t="shared" si="7"/>
        <v>4077748732.6900001</v>
      </c>
      <c r="M38" s="29">
        <f t="shared" si="7"/>
        <v>4077748732.6900001</v>
      </c>
      <c r="N38" s="30">
        <f>+J38/F38</f>
        <v>0.53003113581107464</v>
      </c>
      <c r="O38" s="31">
        <f>+K38/F38</f>
        <v>0.44426037884628122</v>
      </c>
      <c r="P38" s="19"/>
    </row>
    <row r="39" spans="1:16" s="32" customFormat="1" x14ac:dyDescent="0.25">
      <c r="A39" s="33" t="s">
        <v>83</v>
      </c>
      <c r="B39" s="34" t="s">
        <v>84</v>
      </c>
      <c r="C39" s="35">
        <f>+C40+C41</f>
        <v>11330000</v>
      </c>
      <c r="D39" s="35">
        <f>+D40+D41</f>
        <v>388000</v>
      </c>
      <c r="E39" s="35">
        <f>+E40+E41</f>
        <v>388000</v>
      </c>
      <c r="F39" s="35">
        <f t="shared" ref="F39:M39" si="8">+F40+F41</f>
        <v>11330000</v>
      </c>
      <c r="G39" s="35">
        <f t="shared" si="8"/>
        <v>0</v>
      </c>
      <c r="H39" s="35">
        <f t="shared" si="8"/>
        <v>10391000</v>
      </c>
      <c r="I39" s="35">
        <f>+I40+I41</f>
        <v>939000</v>
      </c>
      <c r="J39" s="35">
        <f t="shared" si="8"/>
        <v>10391000</v>
      </c>
      <c r="K39" s="35">
        <f t="shared" si="8"/>
        <v>10391000</v>
      </c>
      <c r="L39" s="35">
        <f t="shared" si="8"/>
        <v>10391000</v>
      </c>
      <c r="M39" s="35">
        <f t="shared" si="8"/>
        <v>10391000</v>
      </c>
      <c r="N39" s="36">
        <f>+J39/F39</f>
        <v>0.91712268314210066</v>
      </c>
      <c r="O39" s="37">
        <f>+K39/F39</f>
        <v>0.91712268314210066</v>
      </c>
      <c r="P39" s="19"/>
    </row>
    <row r="40" spans="1:16" x14ac:dyDescent="0.25">
      <c r="A40" s="14" t="s">
        <v>85</v>
      </c>
      <c r="B40" s="15" t="s">
        <v>86</v>
      </c>
      <c r="C40" s="16">
        <v>10700000</v>
      </c>
      <c r="D40" s="16">
        <v>194000</v>
      </c>
      <c r="E40" s="16">
        <v>194000</v>
      </c>
      <c r="F40" s="20">
        <f>+C40+D40-E40</f>
        <v>10700000</v>
      </c>
      <c r="G40" s="16">
        <v>0</v>
      </c>
      <c r="H40" s="17">
        <v>10391000</v>
      </c>
      <c r="I40" s="17">
        <v>309000</v>
      </c>
      <c r="J40" s="17">
        <v>10391000</v>
      </c>
      <c r="K40" s="17">
        <v>10391000</v>
      </c>
      <c r="L40" s="17">
        <v>10391000</v>
      </c>
      <c r="M40" s="17">
        <v>10391000</v>
      </c>
      <c r="N40" s="18">
        <f>+J40/F40</f>
        <v>0.97112149532710279</v>
      </c>
      <c r="O40" s="18">
        <f t="shared" ref="O40:O41" si="9">+K40/F40</f>
        <v>0.97112149532710279</v>
      </c>
      <c r="P40" s="19"/>
    </row>
    <row r="41" spans="1:16" x14ac:dyDescent="0.25">
      <c r="A41" s="14" t="s">
        <v>87</v>
      </c>
      <c r="B41" s="15" t="s">
        <v>88</v>
      </c>
      <c r="C41" s="16">
        <v>630000</v>
      </c>
      <c r="D41" s="16">
        <v>194000</v>
      </c>
      <c r="E41" s="16">
        <v>194000</v>
      </c>
      <c r="F41" s="20">
        <f>+C41+D41-E41</f>
        <v>630000</v>
      </c>
      <c r="G41" s="16">
        <v>0</v>
      </c>
      <c r="H41" s="16">
        <v>0</v>
      </c>
      <c r="I41" s="20">
        <f t="shared" ref="I41" si="10">+F41-G41-H41</f>
        <v>630000</v>
      </c>
      <c r="J41" s="16">
        <v>0</v>
      </c>
      <c r="K41" s="16">
        <v>0</v>
      </c>
      <c r="L41" s="16">
        <v>0</v>
      </c>
      <c r="M41" s="16">
        <v>0</v>
      </c>
      <c r="N41" s="18">
        <f>+J41/F41</f>
        <v>0</v>
      </c>
      <c r="O41" s="18">
        <f t="shared" si="9"/>
        <v>0</v>
      </c>
      <c r="P41" s="19"/>
    </row>
    <row r="42" spans="1:16" s="32" customFormat="1" x14ac:dyDescent="0.25">
      <c r="A42" s="33" t="s">
        <v>89</v>
      </c>
      <c r="B42" s="34" t="s">
        <v>90</v>
      </c>
      <c r="C42" s="38">
        <f>SUM(C43:C73)</f>
        <v>7081406000</v>
      </c>
      <c r="D42" s="38">
        <f>SUM(D43:D75)</f>
        <v>2582924242</v>
      </c>
      <c r="E42" s="38">
        <f t="shared" ref="E42:M42" si="11">SUM(E43:E74)</f>
        <v>496924242</v>
      </c>
      <c r="F42" s="38">
        <f t="shared" si="11"/>
        <v>9167406000</v>
      </c>
      <c r="G42" s="38">
        <f t="shared" si="11"/>
        <v>0</v>
      </c>
      <c r="H42" s="38">
        <f>SUM(H43:H74)</f>
        <v>6011866214.4799995</v>
      </c>
      <c r="I42" s="38">
        <f t="shared" si="11"/>
        <v>3155539785.52</v>
      </c>
      <c r="J42" s="38">
        <f t="shared" si="11"/>
        <v>4854624867.3900003</v>
      </c>
      <c r="K42" s="38">
        <f t="shared" si="11"/>
        <v>4067357732.6900001</v>
      </c>
      <c r="L42" s="38">
        <f t="shared" si="11"/>
        <v>4067357732.6900001</v>
      </c>
      <c r="M42" s="38">
        <f t="shared" si="11"/>
        <v>4067357732.6900001</v>
      </c>
      <c r="N42" s="36">
        <f>+J42/F42</f>
        <v>0.52955272924423769</v>
      </c>
      <c r="O42" s="37">
        <f>+K42/F42</f>
        <v>0.44367596817354876</v>
      </c>
      <c r="P42" s="19"/>
    </row>
    <row r="43" spans="1:16" ht="22.5" x14ac:dyDescent="0.25">
      <c r="A43" s="14" t="s">
        <v>89</v>
      </c>
      <c r="B43" s="15" t="s">
        <v>91</v>
      </c>
      <c r="C43" s="17">
        <v>0</v>
      </c>
      <c r="D43" s="16">
        <v>2086000000</v>
      </c>
      <c r="E43" s="16">
        <v>0</v>
      </c>
      <c r="F43" s="20">
        <f t="shared" ref="F43:F97" si="12">+C43+D43-E43</f>
        <v>2086000000</v>
      </c>
      <c r="G43" s="16">
        <v>0</v>
      </c>
      <c r="H43" s="16">
        <v>0</v>
      </c>
      <c r="I43" s="20">
        <f t="shared" ref="I43" si="13">+F43-G43-H43</f>
        <v>2086000000</v>
      </c>
      <c r="J43" s="16">
        <v>0</v>
      </c>
      <c r="K43" s="16">
        <v>0</v>
      </c>
      <c r="L43" s="16">
        <v>0</v>
      </c>
      <c r="M43" s="16">
        <v>0</v>
      </c>
      <c r="N43" s="18">
        <f t="shared" ref="N43:N76" si="14">+J43/F43</f>
        <v>0</v>
      </c>
      <c r="O43" s="18">
        <f t="shared" ref="O43:O71" si="15">+K43/F43</f>
        <v>0</v>
      </c>
      <c r="P43" s="19"/>
    </row>
    <row r="44" spans="1:16" x14ac:dyDescent="0.25">
      <c r="A44" s="14" t="s">
        <v>92</v>
      </c>
      <c r="B44" s="15" t="s">
        <v>93</v>
      </c>
      <c r="C44" s="17">
        <v>30000000</v>
      </c>
      <c r="D44" s="17">
        <v>0</v>
      </c>
      <c r="E44" s="16">
        <v>0</v>
      </c>
      <c r="F44" s="17">
        <v>30000000</v>
      </c>
      <c r="G44" s="16">
        <v>0</v>
      </c>
      <c r="H44" s="17">
        <v>30000000</v>
      </c>
      <c r="I44" s="17">
        <v>0</v>
      </c>
      <c r="J44" s="17">
        <v>30000000</v>
      </c>
      <c r="K44" s="17">
        <v>3788650</v>
      </c>
      <c r="L44" s="17">
        <v>3788650</v>
      </c>
      <c r="M44" s="17">
        <v>3788650</v>
      </c>
      <c r="N44" s="18">
        <f t="shared" si="14"/>
        <v>1</v>
      </c>
      <c r="O44" s="18">
        <f t="shared" si="15"/>
        <v>0.12628833333333334</v>
      </c>
      <c r="P44" s="19"/>
    </row>
    <row r="45" spans="1:16" x14ac:dyDescent="0.25">
      <c r="A45" s="14" t="s">
        <v>94</v>
      </c>
      <c r="B45" s="15" t="s">
        <v>95</v>
      </c>
      <c r="C45" s="17">
        <v>6000000</v>
      </c>
      <c r="D45" s="17">
        <v>0</v>
      </c>
      <c r="E45" s="16">
        <v>0</v>
      </c>
      <c r="F45" s="17">
        <v>6000000</v>
      </c>
      <c r="G45" s="16">
        <v>0</v>
      </c>
      <c r="H45" s="17">
        <v>0</v>
      </c>
      <c r="I45" s="17">
        <v>6000000</v>
      </c>
      <c r="J45" s="17">
        <v>0</v>
      </c>
      <c r="K45" s="17">
        <v>0</v>
      </c>
      <c r="L45" s="17">
        <v>0</v>
      </c>
      <c r="M45" s="17">
        <v>0</v>
      </c>
      <c r="N45" s="18">
        <f t="shared" si="14"/>
        <v>0</v>
      </c>
      <c r="O45" s="18">
        <f t="shared" si="15"/>
        <v>0</v>
      </c>
      <c r="P45" s="19"/>
    </row>
    <row r="46" spans="1:16" x14ac:dyDescent="0.25">
      <c r="A46" s="14" t="s">
        <v>96</v>
      </c>
      <c r="B46" s="15" t="s">
        <v>97</v>
      </c>
      <c r="C46" s="17">
        <v>40000000</v>
      </c>
      <c r="D46" s="17">
        <v>0</v>
      </c>
      <c r="E46" s="16">
        <v>0</v>
      </c>
      <c r="F46" s="17">
        <v>40000000</v>
      </c>
      <c r="G46" s="16">
        <v>0</v>
      </c>
      <c r="H46" s="17">
        <v>192800</v>
      </c>
      <c r="I46" s="17">
        <v>39807200</v>
      </c>
      <c r="J46" s="17">
        <v>192800</v>
      </c>
      <c r="K46" s="17">
        <v>192800</v>
      </c>
      <c r="L46" s="17">
        <v>192800</v>
      </c>
      <c r="M46" s="17">
        <v>192800</v>
      </c>
      <c r="N46" s="18">
        <f t="shared" si="14"/>
        <v>4.8199999999999996E-3</v>
      </c>
      <c r="O46" s="18">
        <f t="shared" si="15"/>
        <v>4.8199999999999996E-3</v>
      </c>
      <c r="P46" s="19"/>
    </row>
    <row r="47" spans="1:16" x14ac:dyDescent="0.25">
      <c r="A47" s="14" t="s">
        <v>98</v>
      </c>
      <c r="B47" s="15" t="s">
        <v>99</v>
      </c>
      <c r="C47" s="17">
        <v>1000000</v>
      </c>
      <c r="D47" s="17">
        <v>0</v>
      </c>
      <c r="E47" s="16">
        <v>0</v>
      </c>
      <c r="F47" s="17">
        <v>1000000</v>
      </c>
      <c r="G47" s="16">
        <v>0</v>
      </c>
      <c r="H47" s="17">
        <v>0</v>
      </c>
      <c r="I47" s="17">
        <v>1000000</v>
      </c>
      <c r="J47" s="17">
        <v>0</v>
      </c>
      <c r="K47" s="17">
        <v>0</v>
      </c>
      <c r="L47" s="17">
        <v>0</v>
      </c>
      <c r="M47" s="17">
        <v>0</v>
      </c>
      <c r="N47" s="18">
        <f t="shared" si="14"/>
        <v>0</v>
      </c>
      <c r="O47" s="18">
        <f t="shared" si="15"/>
        <v>0</v>
      </c>
      <c r="P47" s="19"/>
    </row>
    <row r="48" spans="1:16" x14ac:dyDescent="0.25">
      <c r="A48" s="14" t="s">
        <v>100</v>
      </c>
      <c r="B48" s="15" t="s">
        <v>101</v>
      </c>
      <c r="C48" s="17">
        <v>2000000</v>
      </c>
      <c r="D48" s="17">
        <v>5000000</v>
      </c>
      <c r="E48" s="16">
        <v>0</v>
      </c>
      <c r="F48" s="17">
        <v>7000000</v>
      </c>
      <c r="G48" s="16">
        <v>0</v>
      </c>
      <c r="H48" s="17">
        <v>2607731</v>
      </c>
      <c r="I48" s="17">
        <v>4392269</v>
      </c>
      <c r="J48" s="17">
        <v>2607731</v>
      </c>
      <c r="K48" s="17">
        <v>2607731</v>
      </c>
      <c r="L48" s="17">
        <v>2607731</v>
      </c>
      <c r="M48" s="17">
        <v>2607731</v>
      </c>
      <c r="N48" s="18">
        <f t="shared" si="14"/>
        <v>0.372533</v>
      </c>
      <c r="O48" s="18">
        <f t="shared" si="15"/>
        <v>0.372533</v>
      </c>
      <c r="P48" s="19"/>
    </row>
    <row r="49" spans="1:16" ht="22.5" x14ac:dyDescent="0.25">
      <c r="A49" s="14" t="s">
        <v>102</v>
      </c>
      <c r="B49" s="15" t="s">
        <v>103</v>
      </c>
      <c r="C49" s="17">
        <v>2000000</v>
      </c>
      <c r="D49" s="17">
        <v>0</v>
      </c>
      <c r="E49" s="16">
        <v>0</v>
      </c>
      <c r="F49" s="17">
        <v>2000000</v>
      </c>
      <c r="G49" s="16">
        <v>0</v>
      </c>
      <c r="H49" s="17">
        <v>0</v>
      </c>
      <c r="I49" s="17">
        <v>2000000</v>
      </c>
      <c r="J49" s="17">
        <v>0</v>
      </c>
      <c r="K49" s="17">
        <v>0</v>
      </c>
      <c r="L49" s="17">
        <v>0</v>
      </c>
      <c r="M49" s="17">
        <v>0</v>
      </c>
      <c r="N49" s="18">
        <f t="shared" si="14"/>
        <v>0</v>
      </c>
      <c r="O49" s="18">
        <f t="shared" si="15"/>
        <v>0</v>
      </c>
      <c r="P49" s="19"/>
    </row>
    <row r="50" spans="1:16" ht="22.5" x14ac:dyDescent="0.25">
      <c r="A50" s="14" t="s">
        <v>104</v>
      </c>
      <c r="B50" s="15" t="s">
        <v>105</v>
      </c>
      <c r="C50" s="17">
        <v>232600000</v>
      </c>
      <c r="D50" s="17">
        <v>0</v>
      </c>
      <c r="E50" s="16">
        <v>3000000</v>
      </c>
      <c r="F50" s="17">
        <v>229600000</v>
      </c>
      <c r="G50" s="16">
        <v>0</v>
      </c>
      <c r="H50" s="17">
        <v>135240000</v>
      </c>
      <c r="I50" s="17">
        <v>94360000</v>
      </c>
      <c r="J50" s="17">
        <v>135240000</v>
      </c>
      <c r="K50" s="17">
        <v>38640000</v>
      </c>
      <c r="L50" s="17">
        <v>38640000</v>
      </c>
      <c r="M50" s="17">
        <v>38640000</v>
      </c>
      <c r="N50" s="18">
        <f t="shared" si="14"/>
        <v>0.58902439024390241</v>
      </c>
      <c r="O50" s="18">
        <f t="shared" si="15"/>
        <v>0.16829268292682928</v>
      </c>
      <c r="P50" s="19"/>
    </row>
    <row r="51" spans="1:16" ht="22.5" x14ac:dyDescent="0.25">
      <c r="A51" s="14" t="s">
        <v>106</v>
      </c>
      <c r="B51" s="15" t="s">
        <v>107</v>
      </c>
      <c r="C51" s="17">
        <v>30000000</v>
      </c>
      <c r="D51" s="17">
        <v>0</v>
      </c>
      <c r="E51" s="16">
        <v>0</v>
      </c>
      <c r="F51" s="17">
        <v>30000000</v>
      </c>
      <c r="G51" s="16">
        <v>0</v>
      </c>
      <c r="H51" s="17">
        <v>26564862.41</v>
      </c>
      <c r="I51" s="17">
        <v>3435137.59</v>
      </c>
      <c r="J51" s="17">
        <v>1564862.41</v>
      </c>
      <c r="K51" s="17">
        <v>1564862.41</v>
      </c>
      <c r="L51" s="17">
        <v>1564862.41</v>
      </c>
      <c r="M51" s="17">
        <v>1564862.41</v>
      </c>
      <c r="N51" s="18">
        <f t="shared" si="14"/>
        <v>5.2162080333333333E-2</v>
      </c>
      <c r="O51" s="18">
        <f t="shared" si="15"/>
        <v>5.2162080333333333E-2</v>
      </c>
      <c r="P51" s="19"/>
    </row>
    <row r="52" spans="1:16" x14ac:dyDescent="0.25">
      <c r="A52" s="14" t="s">
        <v>108</v>
      </c>
      <c r="B52" s="15" t="s">
        <v>109</v>
      </c>
      <c r="C52" s="17">
        <v>250000000</v>
      </c>
      <c r="D52" s="17">
        <v>12000000</v>
      </c>
      <c r="E52" s="16">
        <v>0</v>
      </c>
      <c r="F52" s="17">
        <v>262000000</v>
      </c>
      <c r="G52" s="16">
        <v>0</v>
      </c>
      <c r="H52" s="17">
        <v>247101346.06999999</v>
      </c>
      <c r="I52" s="17">
        <v>14898653.93</v>
      </c>
      <c r="J52" s="17">
        <v>247101346.06999999</v>
      </c>
      <c r="K52" s="17">
        <v>46815072.939999998</v>
      </c>
      <c r="L52" s="17">
        <v>46815072.939999998</v>
      </c>
      <c r="M52" s="17">
        <v>46815072.939999998</v>
      </c>
      <c r="N52" s="18">
        <f t="shared" si="14"/>
        <v>0.94313490866412208</v>
      </c>
      <c r="O52" s="18">
        <f t="shared" si="15"/>
        <v>0.1786834845038168</v>
      </c>
      <c r="P52" s="19"/>
    </row>
    <row r="53" spans="1:16" x14ac:dyDescent="0.25">
      <c r="A53" s="14" t="s">
        <v>110</v>
      </c>
      <c r="B53" s="15" t="s">
        <v>111</v>
      </c>
      <c r="C53" s="17">
        <v>4000000</v>
      </c>
      <c r="D53" s="17">
        <v>0</v>
      </c>
      <c r="E53" s="16">
        <v>0</v>
      </c>
      <c r="F53" s="17">
        <v>4000000</v>
      </c>
      <c r="G53" s="16">
        <v>0</v>
      </c>
      <c r="H53" s="17">
        <v>966510</v>
      </c>
      <c r="I53" s="17">
        <v>3033490</v>
      </c>
      <c r="J53" s="17">
        <v>966510</v>
      </c>
      <c r="K53" s="17">
        <v>966510</v>
      </c>
      <c r="L53" s="17">
        <v>966510</v>
      </c>
      <c r="M53" s="17">
        <v>966510</v>
      </c>
      <c r="N53" s="18">
        <f t="shared" si="14"/>
        <v>0.2416275</v>
      </c>
      <c r="O53" s="18">
        <f t="shared" si="15"/>
        <v>0.2416275</v>
      </c>
      <c r="P53" s="19"/>
    </row>
    <row r="54" spans="1:16" x14ac:dyDescent="0.25">
      <c r="A54" s="14" t="s">
        <v>112</v>
      </c>
      <c r="B54" s="15" t="s">
        <v>113</v>
      </c>
      <c r="C54" s="17">
        <v>120000000</v>
      </c>
      <c r="D54" s="17">
        <v>11000000</v>
      </c>
      <c r="E54" s="16">
        <v>0</v>
      </c>
      <c r="F54" s="17">
        <v>131000000</v>
      </c>
      <c r="G54" s="16">
        <v>0</v>
      </c>
      <c r="H54" s="17">
        <v>95494986</v>
      </c>
      <c r="I54" s="17">
        <v>35505014</v>
      </c>
      <c r="J54" s="17">
        <v>95494986</v>
      </c>
      <c r="K54" s="17">
        <v>25934878</v>
      </c>
      <c r="L54" s="17">
        <v>25934878</v>
      </c>
      <c r="M54" s="17">
        <v>25934878</v>
      </c>
      <c r="N54" s="18">
        <f t="shared" si="14"/>
        <v>0.72896935877862601</v>
      </c>
      <c r="O54" s="18">
        <f t="shared" si="15"/>
        <v>0.1979761679389313</v>
      </c>
      <c r="P54" s="19"/>
    </row>
    <row r="55" spans="1:16" x14ac:dyDescent="0.25">
      <c r="A55" s="14" t="s">
        <v>114</v>
      </c>
      <c r="B55" s="15" t="s">
        <v>115</v>
      </c>
      <c r="C55" s="17">
        <v>2000000</v>
      </c>
      <c r="D55" s="17">
        <v>5000000</v>
      </c>
      <c r="E55" s="16">
        <v>0</v>
      </c>
      <c r="F55" s="17">
        <v>7000000</v>
      </c>
      <c r="G55" s="16">
        <v>0</v>
      </c>
      <c r="H55" s="17">
        <v>2000000</v>
      </c>
      <c r="I55" s="17">
        <v>5000000</v>
      </c>
      <c r="J55" s="17">
        <v>2000000</v>
      </c>
      <c r="K55" s="17">
        <v>2000000</v>
      </c>
      <c r="L55" s="17">
        <v>2000000</v>
      </c>
      <c r="M55" s="17">
        <v>2000000</v>
      </c>
      <c r="N55" s="18">
        <f t="shared" si="14"/>
        <v>0.2857142857142857</v>
      </c>
      <c r="O55" s="18">
        <f t="shared" si="15"/>
        <v>0.2857142857142857</v>
      </c>
      <c r="P55" s="19"/>
    </row>
    <row r="56" spans="1:16" x14ac:dyDescent="0.25">
      <c r="A56" s="14" t="s">
        <v>116</v>
      </c>
      <c r="B56" s="15" t="s">
        <v>117</v>
      </c>
      <c r="C56" s="17">
        <v>23400000</v>
      </c>
      <c r="D56" s="17">
        <v>2000000</v>
      </c>
      <c r="E56" s="16">
        <v>0</v>
      </c>
      <c r="F56" s="17">
        <v>25400000</v>
      </c>
      <c r="G56" s="16">
        <v>0</v>
      </c>
      <c r="H56" s="17">
        <v>23635685</v>
      </c>
      <c r="I56" s="17">
        <v>1764315</v>
      </c>
      <c r="J56" s="17">
        <v>23635685</v>
      </c>
      <c r="K56" s="17">
        <v>2825650</v>
      </c>
      <c r="L56" s="17">
        <v>2825650</v>
      </c>
      <c r="M56" s="17">
        <v>2825650</v>
      </c>
      <c r="N56" s="18">
        <f t="shared" si="14"/>
        <v>0.93053877952755903</v>
      </c>
      <c r="O56" s="18">
        <f t="shared" si="15"/>
        <v>0.11124606299212599</v>
      </c>
      <c r="P56" s="19"/>
    </row>
    <row r="57" spans="1:16" x14ac:dyDescent="0.25">
      <c r="A57" s="14" t="s">
        <v>118</v>
      </c>
      <c r="B57" s="15" t="s">
        <v>119</v>
      </c>
      <c r="C57" s="17">
        <v>37000000</v>
      </c>
      <c r="D57" s="17">
        <v>10000000</v>
      </c>
      <c r="E57" s="16">
        <v>0</v>
      </c>
      <c r="F57" s="17">
        <v>47000000</v>
      </c>
      <c r="G57" s="16">
        <v>0</v>
      </c>
      <c r="H57" s="17">
        <v>39187979</v>
      </c>
      <c r="I57" s="17">
        <v>7812021</v>
      </c>
      <c r="J57" s="17">
        <v>30517471</v>
      </c>
      <c r="K57" s="17">
        <v>8719277.5600000005</v>
      </c>
      <c r="L57" s="17">
        <v>8719277.5600000005</v>
      </c>
      <c r="M57" s="17">
        <v>8719277.5600000005</v>
      </c>
      <c r="N57" s="18">
        <f t="shared" si="14"/>
        <v>0.64930789361702124</v>
      </c>
      <c r="O57" s="18">
        <f t="shared" si="15"/>
        <v>0.18551654382978724</v>
      </c>
      <c r="P57" s="19"/>
    </row>
    <row r="58" spans="1:16" x14ac:dyDescent="0.25">
      <c r="A58" s="14" t="s">
        <v>120</v>
      </c>
      <c r="B58" s="15" t="s">
        <v>121</v>
      </c>
      <c r="C58" s="17">
        <v>600000000</v>
      </c>
      <c r="D58" s="17">
        <v>170000000</v>
      </c>
      <c r="E58" s="16">
        <v>0</v>
      </c>
      <c r="F58" s="17">
        <v>770000000</v>
      </c>
      <c r="G58" s="16">
        <v>0</v>
      </c>
      <c r="H58" s="17">
        <v>767428765</v>
      </c>
      <c r="I58" s="17">
        <v>2571235</v>
      </c>
      <c r="J58" s="17">
        <v>190512975</v>
      </c>
      <c r="K58" s="17">
        <v>104187668</v>
      </c>
      <c r="L58" s="17">
        <v>104187668</v>
      </c>
      <c r="M58" s="17">
        <v>104187668</v>
      </c>
      <c r="N58" s="18">
        <f t="shared" si="14"/>
        <v>0.24741944805194804</v>
      </c>
      <c r="O58" s="18">
        <f t="shared" si="15"/>
        <v>0.13530865974025974</v>
      </c>
      <c r="P58" s="19"/>
    </row>
    <row r="59" spans="1:16" x14ac:dyDescent="0.25">
      <c r="A59" s="14" t="s">
        <v>122</v>
      </c>
      <c r="B59" s="15" t="s">
        <v>123</v>
      </c>
      <c r="C59" s="17">
        <v>1000000</v>
      </c>
      <c r="D59" s="17">
        <v>0</v>
      </c>
      <c r="E59" s="16">
        <v>0</v>
      </c>
      <c r="F59" s="17">
        <v>1000000</v>
      </c>
      <c r="G59" s="16">
        <v>0</v>
      </c>
      <c r="H59" s="17">
        <v>300000</v>
      </c>
      <c r="I59" s="17">
        <v>700000</v>
      </c>
      <c r="J59" s="17">
        <v>300000</v>
      </c>
      <c r="K59" s="17">
        <v>300000</v>
      </c>
      <c r="L59" s="17">
        <v>300000</v>
      </c>
      <c r="M59" s="17">
        <v>300000</v>
      </c>
      <c r="N59" s="18">
        <f t="shared" si="14"/>
        <v>0.3</v>
      </c>
      <c r="O59" s="18">
        <f t="shared" si="15"/>
        <v>0.3</v>
      </c>
      <c r="P59" s="19"/>
    </row>
    <row r="60" spans="1:16" x14ac:dyDescent="0.25">
      <c r="A60" s="14" t="s">
        <v>124</v>
      </c>
      <c r="B60" s="15" t="s">
        <v>125</v>
      </c>
      <c r="C60" s="17">
        <v>10000000</v>
      </c>
      <c r="D60" s="17">
        <v>0</v>
      </c>
      <c r="E60" s="16">
        <v>0</v>
      </c>
      <c r="F60" s="17">
        <v>10000000</v>
      </c>
      <c r="G60" s="16">
        <v>0</v>
      </c>
      <c r="H60" s="17">
        <v>0</v>
      </c>
      <c r="I60" s="17">
        <v>10000000</v>
      </c>
      <c r="J60" s="17">
        <v>0</v>
      </c>
      <c r="K60" s="17">
        <v>0</v>
      </c>
      <c r="L60" s="17">
        <v>0</v>
      </c>
      <c r="M60" s="17">
        <v>0</v>
      </c>
      <c r="N60" s="18">
        <f t="shared" si="14"/>
        <v>0</v>
      </c>
      <c r="O60" s="18">
        <f t="shared" si="15"/>
        <v>0</v>
      </c>
      <c r="P60" s="19"/>
    </row>
    <row r="61" spans="1:16" x14ac:dyDescent="0.25">
      <c r="A61" s="14" t="s">
        <v>126</v>
      </c>
      <c r="B61" s="15" t="s">
        <v>127</v>
      </c>
      <c r="C61" s="17">
        <v>10000000</v>
      </c>
      <c r="D61" s="17">
        <v>3000000</v>
      </c>
      <c r="E61" s="16">
        <v>0</v>
      </c>
      <c r="F61" s="17">
        <v>13000000</v>
      </c>
      <c r="G61" s="16">
        <v>0</v>
      </c>
      <c r="H61" s="17">
        <v>10543400</v>
      </c>
      <c r="I61" s="17">
        <v>2456600</v>
      </c>
      <c r="J61" s="17">
        <v>10543400</v>
      </c>
      <c r="K61" s="17">
        <v>1159000</v>
      </c>
      <c r="L61" s="17">
        <v>1159000</v>
      </c>
      <c r="M61" s="17">
        <v>1159000</v>
      </c>
      <c r="N61" s="18">
        <f t="shared" si="14"/>
        <v>0.81103076923076922</v>
      </c>
      <c r="O61" s="18">
        <f t="shared" si="15"/>
        <v>8.9153846153846153E-2</v>
      </c>
      <c r="P61" s="19"/>
    </row>
    <row r="62" spans="1:16" x14ac:dyDescent="0.25">
      <c r="A62" s="14" t="s">
        <v>128</v>
      </c>
      <c r="B62" s="15" t="s">
        <v>129</v>
      </c>
      <c r="C62" s="17">
        <v>15000000</v>
      </c>
      <c r="D62" s="17">
        <v>0</v>
      </c>
      <c r="E62" s="16">
        <v>0</v>
      </c>
      <c r="F62" s="17">
        <v>15000000</v>
      </c>
      <c r="G62" s="16">
        <v>0</v>
      </c>
      <c r="H62" s="17">
        <v>15000000</v>
      </c>
      <c r="I62" s="17">
        <v>0</v>
      </c>
      <c r="J62" s="17">
        <v>1946540</v>
      </c>
      <c r="K62" s="17">
        <v>1946540</v>
      </c>
      <c r="L62" s="17">
        <v>1946540</v>
      </c>
      <c r="M62" s="17">
        <v>1946540</v>
      </c>
      <c r="N62" s="18">
        <f t="shared" si="14"/>
        <v>0.12976933333333332</v>
      </c>
      <c r="O62" s="18">
        <f t="shared" si="15"/>
        <v>0.12976933333333332</v>
      </c>
      <c r="P62" s="19"/>
    </row>
    <row r="63" spans="1:16" x14ac:dyDescent="0.25">
      <c r="A63" s="14" t="s">
        <v>130</v>
      </c>
      <c r="B63" s="15" t="s">
        <v>131</v>
      </c>
      <c r="C63" s="17">
        <v>65000000</v>
      </c>
      <c r="D63" s="17">
        <v>0</v>
      </c>
      <c r="E63" s="16">
        <v>0</v>
      </c>
      <c r="F63" s="17">
        <v>65000000</v>
      </c>
      <c r="G63" s="16">
        <v>0</v>
      </c>
      <c r="H63" s="17">
        <v>65000000</v>
      </c>
      <c r="I63" s="17">
        <v>0</v>
      </c>
      <c r="J63" s="17">
        <v>15706540</v>
      </c>
      <c r="K63" s="17">
        <v>15706540</v>
      </c>
      <c r="L63" s="17">
        <v>15706540</v>
      </c>
      <c r="M63" s="17">
        <v>15706540</v>
      </c>
      <c r="N63" s="18">
        <f t="shared" si="14"/>
        <v>0.24163907692307693</v>
      </c>
      <c r="O63" s="18">
        <f t="shared" si="15"/>
        <v>0.24163907692307693</v>
      </c>
      <c r="P63" s="19"/>
    </row>
    <row r="64" spans="1:16" x14ac:dyDescent="0.25">
      <c r="A64" s="14" t="s">
        <v>132</v>
      </c>
      <c r="B64" s="15" t="s">
        <v>133</v>
      </c>
      <c r="C64" s="17">
        <v>8000000</v>
      </c>
      <c r="D64" s="17">
        <v>0</v>
      </c>
      <c r="E64" s="16">
        <v>0</v>
      </c>
      <c r="F64" s="17">
        <v>8000000</v>
      </c>
      <c r="G64" s="16">
        <v>0</v>
      </c>
      <c r="H64" s="17">
        <v>8000000</v>
      </c>
      <c r="I64" s="17">
        <v>0</v>
      </c>
      <c r="J64" s="17">
        <v>2162489.59</v>
      </c>
      <c r="K64" s="17">
        <v>2162489.59</v>
      </c>
      <c r="L64" s="17">
        <v>2162489.59</v>
      </c>
      <c r="M64" s="17">
        <v>2162489.59</v>
      </c>
      <c r="N64" s="18">
        <f t="shared" si="14"/>
        <v>0.27031119874999998</v>
      </c>
      <c r="O64" s="18">
        <f t="shared" si="15"/>
        <v>0.27031119874999998</v>
      </c>
      <c r="P64" s="19"/>
    </row>
    <row r="65" spans="1:16" x14ac:dyDescent="0.25">
      <c r="A65" s="14" t="s">
        <v>134</v>
      </c>
      <c r="B65" s="15" t="s">
        <v>135</v>
      </c>
      <c r="C65" s="17">
        <v>54000000</v>
      </c>
      <c r="D65" s="17">
        <v>0</v>
      </c>
      <c r="E65" s="16">
        <v>0</v>
      </c>
      <c r="F65" s="17">
        <v>54000000</v>
      </c>
      <c r="G65" s="16">
        <v>0</v>
      </c>
      <c r="H65" s="17">
        <v>54000000</v>
      </c>
      <c r="I65" s="17">
        <v>0</v>
      </c>
      <c r="J65" s="17">
        <v>12675783</v>
      </c>
      <c r="K65" s="17">
        <v>12675783</v>
      </c>
      <c r="L65" s="17">
        <v>12675783</v>
      </c>
      <c r="M65" s="17">
        <v>12675783</v>
      </c>
      <c r="N65" s="18">
        <f t="shared" si="14"/>
        <v>0.23473672222222222</v>
      </c>
      <c r="O65" s="18">
        <f t="shared" si="15"/>
        <v>0.23473672222222222</v>
      </c>
      <c r="P65" s="19"/>
    </row>
    <row r="66" spans="1:16" x14ac:dyDescent="0.25">
      <c r="A66" s="14" t="s">
        <v>136</v>
      </c>
      <c r="B66" s="15" t="s">
        <v>137</v>
      </c>
      <c r="C66" s="17">
        <v>8000000</v>
      </c>
      <c r="D66" s="17">
        <v>0</v>
      </c>
      <c r="E66" s="16">
        <v>0</v>
      </c>
      <c r="F66" s="17">
        <v>8000000</v>
      </c>
      <c r="G66" s="16">
        <v>0</v>
      </c>
      <c r="H66" s="17">
        <v>8000000</v>
      </c>
      <c r="I66" s="17">
        <v>0</v>
      </c>
      <c r="J66" s="17">
        <v>1777840.32</v>
      </c>
      <c r="K66" s="17">
        <v>1189403.19</v>
      </c>
      <c r="L66" s="17">
        <v>1189403.19</v>
      </c>
      <c r="M66" s="17">
        <v>1189403.19</v>
      </c>
      <c r="N66" s="18">
        <f t="shared" si="14"/>
        <v>0.22223004000000002</v>
      </c>
      <c r="O66" s="18">
        <f t="shared" si="15"/>
        <v>0.14867539874999999</v>
      </c>
      <c r="P66" s="19"/>
    </row>
    <row r="67" spans="1:16" x14ac:dyDescent="0.25">
      <c r="A67" s="14" t="s">
        <v>138</v>
      </c>
      <c r="B67" s="15" t="s">
        <v>139</v>
      </c>
      <c r="C67" s="17">
        <v>13000000</v>
      </c>
      <c r="D67" s="17">
        <v>0</v>
      </c>
      <c r="E67" s="16">
        <v>0</v>
      </c>
      <c r="F67" s="17">
        <v>13000000</v>
      </c>
      <c r="G67" s="16">
        <v>0</v>
      </c>
      <c r="H67" s="17">
        <v>0</v>
      </c>
      <c r="I67" s="17">
        <v>13000000</v>
      </c>
      <c r="J67" s="17">
        <v>0</v>
      </c>
      <c r="K67" s="17">
        <v>0</v>
      </c>
      <c r="L67" s="17">
        <v>0</v>
      </c>
      <c r="M67" s="17">
        <v>0</v>
      </c>
      <c r="N67" s="18">
        <f t="shared" si="14"/>
        <v>0</v>
      </c>
      <c r="O67" s="18">
        <f t="shared" si="15"/>
        <v>0</v>
      </c>
      <c r="P67" s="19"/>
    </row>
    <row r="68" spans="1:16" x14ac:dyDescent="0.25">
      <c r="A68" s="14" t="s">
        <v>140</v>
      </c>
      <c r="B68" s="15" t="s">
        <v>141</v>
      </c>
      <c r="C68" s="17">
        <v>4880406000</v>
      </c>
      <c r="D68" s="17">
        <v>0</v>
      </c>
      <c r="E68" s="17">
        <v>493924242</v>
      </c>
      <c r="F68" s="17">
        <v>4386481758</v>
      </c>
      <c r="G68" s="16">
        <v>0</v>
      </c>
      <c r="H68" s="17">
        <v>3668479078</v>
      </c>
      <c r="I68" s="17">
        <v>718002680</v>
      </c>
      <c r="J68" s="17">
        <v>3653479078</v>
      </c>
      <c r="K68" s="17">
        <v>3528309242</v>
      </c>
      <c r="L68" s="17">
        <v>3528309242</v>
      </c>
      <c r="M68" s="17">
        <v>3528309242</v>
      </c>
      <c r="N68" s="18">
        <f t="shared" si="14"/>
        <v>0.83289508074137986</v>
      </c>
      <c r="O68" s="18">
        <f t="shared" si="15"/>
        <v>0.80435972076371276</v>
      </c>
      <c r="P68" s="19"/>
    </row>
    <row r="69" spans="1:16" x14ac:dyDescent="0.25">
      <c r="A69" s="14" t="s">
        <v>142</v>
      </c>
      <c r="B69" s="15" t="s">
        <v>143</v>
      </c>
      <c r="C69" s="17">
        <v>347500000</v>
      </c>
      <c r="D69" s="17">
        <v>100000000</v>
      </c>
      <c r="E69" s="16">
        <v>0</v>
      </c>
      <c r="F69" s="17">
        <v>447500000</v>
      </c>
      <c r="G69" s="16">
        <v>0</v>
      </c>
      <c r="H69" s="17">
        <v>352319621</v>
      </c>
      <c r="I69" s="17">
        <v>95180379</v>
      </c>
      <c r="J69" s="17">
        <v>352319621</v>
      </c>
      <c r="K69" s="17">
        <v>265561351</v>
      </c>
      <c r="L69" s="17">
        <v>265561351</v>
      </c>
      <c r="M69" s="17">
        <v>265561351</v>
      </c>
      <c r="N69" s="18">
        <f t="shared" si="14"/>
        <v>0.78730641564245807</v>
      </c>
      <c r="O69" s="18">
        <f t="shared" si="15"/>
        <v>0.59343318659217881</v>
      </c>
      <c r="P69" s="19"/>
    </row>
    <row r="70" spans="1:16" x14ac:dyDescent="0.25">
      <c r="A70" s="14" t="s">
        <v>144</v>
      </c>
      <c r="B70" s="15" t="s">
        <v>145</v>
      </c>
      <c r="C70" s="17">
        <v>500000</v>
      </c>
      <c r="D70" s="17">
        <v>0</v>
      </c>
      <c r="E70" s="16">
        <v>0</v>
      </c>
      <c r="F70" s="17">
        <v>500000</v>
      </c>
      <c r="G70" s="16">
        <v>0</v>
      </c>
      <c r="H70" s="17">
        <v>104284</v>
      </c>
      <c r="I70" s="17">
        <v>395716</v>
      </c>
      <c r="J70" s="17">
        <v>104284</v>
      </c>
      <c r="K70" s="17">
        <v>104284</v>
      </c>
      <c r="L70" s="17">
        <v>104284</v>
      </c>
      <c r="M70" s="17">
        <v>104284</v>
      </c>
      <c r="N70" s="18">
        <f t="shared" si="14"/>
        <v>0.208568</v>
      </c>
      <c r="O70" s="18">
        <f t="shared" si="15"/>
        <v>0.208568</v>
      </c>
      <c r="P70" s="19"/>
    </row>
    <row r="71" spans="1:16" x14ac:dyDescent="0.25">
      <c r="A71" s="14" t="s">
        <v>146</v>
      </c>
      <c r="B71" s="15" t="s">
        <v>147</v>
      </c>
      <c r="C71" s="17">
        <v>45000000</v>
      </c>
      <c r="D71" s="17">
        <v>0</v>
      </c>
      <c r="E71" s="16">
        <v>0</v>
      </c>
      <c r="F71" s="17">
        <v>45000000</v>
      </c>
      <c r="G71" s="16">
        <v>0</v>
      </c>
      <c r="H71" s="17">
        <v>43774925</v>
      </c>
      <c r="I71" s="17">
        <v>1225075</v>
      </c>
      <c r="J71" s="17">
        <v>43774925</v>
      </c>
      <c r="K71" s="17">
        <v>0</v>
      </c>
      <c r="L71" s="17">
        <v>0</v>
      </c>
      <c r="M71" s="17">
        <v>0</v>
      </c>
      <c r="N71" s="18">
        <f t="shared" si="14"/>
        <v>0.97277611111111106</v>
      </c>
      <c r="O71" s="18">
        <f t="shared" si="15"/>
        <v>0</v>
      </c>
      <c r="P71" s="19"/>
    </row>
    <row r="72" spans="1:16" x14ac:dyDescent="0.25">
      <c r="A72" s="14" t="s">
        <v>148</v>
      </c>
      <c r="B72" s="15" t="s">
        <v>149</v>
      </c>
      <c r="C72" s="17">
        <v>237000000</v>
      </c>
      <c r="D72" s="17">
        <v>0</v>
      </c>
      <c r="E72" s="16">
        <v>0</v>
      </c>
      <c r="F72" s="17">
        <v>237000000</v>
      </c>
      <c r="G72" s="16">
        <v>0</v>
      </c>
      <c r="H72" s="17">
        <v>237000000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8">
        <f t="shared" si="14"/>
        <v>0</v>
      </c>
      <c r="O72" s="18">
        <f>+K72/F72</f>
        <v>0</v>
      </c>
      <c r="P72" s="19"/>
    </row>
    <row r="73" spans="1:16" x14ac:dyDescent="0.25">
      <c r="A73" s="14" t="s">
        <v>150</v>
      </c>
      <c r="B73" s="15" t="s">
        <v>151</v>
      </c>
      <c r="C73" s="17">
        <v>7000000</v>
      </c>
      <c r="D73" s="17">
        <v>0</v>
      </c>
      <c r="E73" s="16">
        <v>0</v>
      </c>
      <c r="F73" s="17">
        <v>7000000</v>
      </c>
      <c r="G73" s="16">
        <v>0</v>
      </c>
      <c r="H73" s="17">
        <v>0</v>
      </c>
      <c r="I73" s="17">
        <v>7000000</v>
      </c>
      <c r="J73" s="17">
        <v>0</v>
      </c>
      <c r="K73" s="17">
        <v>0</v>
      </c>
      <c r="L73" s="17">
        <v>0</v>
      </c>
      <c r="M73" s="17">
        <v>0</v>
      </c>
      <c r="N73" s="18">
        <f t="shared" si="14"/>
        <v>0</v>
      </c>
      <c r="O73" s="18">
        <f t="shared" ref="O73:O76" si="16">+K73/F73</f>
        <v>0</v>
      </c>
      <c r="P73" s="19"/>
    </row>
    <row r="74" spans="1:16" x14ac:dyDescent="0.25">
      <c r="A74" s="14" t="s">
        <v>152</v>
      </c>
      <c r="B74" s="34" t="s">
        <v>153</v>
      </c>
      <c r="C74" s="39">
        <f t="shared" ref="C74:G74" si="17">+C75+C76</f>
        <v>178143000</v>
      </c>
      <c r="D74" s="17">
        <v>178143000</v>
      </c>
      <c r="E74" s="39">
        <f t="shared" si="17"/>
        <v>0</v>
      </c>
      <c r="F74" s="39">
        <f>+F75+F76</f>
        <v>178924242</v>
      </c>
      <c r="G74" s="39">
        <f t="shared" si="17"/>
        <v>0</v>
      </c>
      <c r="H74" s="39">
        <f>+H75+H76</f>
        <v>178924242</v>
      </c>
      <c r="I74" s="39">
        <f t="shared" ref="I74:M74" si="18">+I75+I76</f>
        <v>0</v>
      </c>
      <c r="J74" s="39">
        <f t="shared" si="18"/>
        <v>0</v>
      </c>
      <c r="K74" s="39">
        <f t="shared" si="18"/>
        <v>0</v>
      </c>
      <c r="L74" s="39">
        <f t="shared" si="18"/>
        <v>0</v>
      </c>
      <c r="M74" s="39">
        <f t="shared" si="18"/>
        <v>0</v>
      </c>
      <c r="N74" s="36">
        <f t="shared" si="14"/>
        <v>0</v>
      </c>
      <c r="O74" s="36">
        <f t="shared" si="16"/>
        <v>0</v>
      </c>
      <c r="P74" s="19"/>
    </row>
    <row r="75" spans="1:16" x14ac:dyDescent="0.25">
      <c r="A75" s="14" t="s">
        <v>154</v>
      </c>
      <c r="B75" s="15" t="s">
        <v>155</v>
      </c>
      <c r="C75" s="17">
        <v>0</v>
      </c>
      <c r="D75" s="16">
        <v>781242</v>
      </c>
      <c r="E75" s="16">
        <v>0</v>
      </c>
      <c r="F75" s="17">
        <v>781242</v>
      </c>
      <c r="G75" s="16">
        <v>0</v>
      </c>
      <c r="H75" s="17">
        <v>781242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8">
        <f t="shared" si="14"/>
        <v>0</v>
      </c>
      <c r="O75" s="18">
        <f t="shared" si="16"/>
        <v>0</v>
      </c>
      <c r="P75" s="19"/>
    </row>
    <row r="76" spans="1:16" x14ac:dyDescent="0.25">
      <c r="A76" s="14" t="s">
        <v>156</v>
      </c>
      <c r="B76" s="15" t="s">
        <v>157</v>
      </c>
      <c r="C76" s="17">
        <v>178143000</v>
      </c>
      <c r="D76" s="16">
        <v>0</v>
      </c>
      <c r="E76" s="16">
        <v>0</v>
      </c>
      <c r="F76" s="17">
        <v>178143000</v>
      </c>
      <c r="G76" s="16">
        <v>0</v>
      </c>
      <c r="H76" s="17">
        <v>178143000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8">
        <f t="shared" si="14"/>
        <v>0</v>
      </c>
      <c r="O76" s="18">
        <f t="shared" si="16"/>
        <v>0</v>
      </c>
      <c r="P76" s="19"/>
    </row>
    <row r="77" spans="1:16" s="32" customFormat="1" x14ac:dyDescent="0.25">
      <c r="A77" s="27" t="s">
        <v>158</v>
      </c>
      <c r="B77" s="28"/>
      <c r="C77" s="29">
        <f>SUM(C78:C80)</f>
        <v>3604460000</v>
      </c>
      <c r="D77" s="29">
        <f>SUM(D78:D80)</f>
        <v>0</v>
      </c>
      <c r="E77" s="29">
        <f t="shared" ref="E77:M77" si="19">SUM(E78:E80)</f>
        <v>2435000000</v>
      </c>
      <c r="F77" s="29">
        <f t="shared" si="19"/>
        <v>1169460000</v>
      </c>
      <c r="G77" s="29">
        <f t="shared" si="19"/>
        <v>0</v>
      </c>
      <c r="H77" s="29">
        <f t="shared" si="19"/>
        <v>110085</v>
      </c>
      <c r="I77" s="29">
        <f t="shared" si="19"/>
        <v>1169349915</v>
      </c>
      <c r="J77" s="29">
        <f t="shared" si="19"/>
        <v>0</v>
      </c>
      <c r="K77" s="29">
        <f t="shared" si="19"/>
        <v>0</v>
      </c>
      <c r="L77" s="29">
        <f t="shared" si="19"/>
        <v>0</v>
      </c>
      <c r="M77" s="29">
        <f t="shared" si="19"/>
        <v>0</v>
      </c>
      <c r="N77" s="30">
        <f>+J77/F77</f>
        <v>0</v>
      </c>
      <c r="O77" s="31">
        <f>+K77/F77</f>
        <v>0</v>
      </c>
      <c r="P77" s="19"/>
    </row>
    <row r="78" spans="1:16" x14ac:dyDescent="0.25">
      <c r="A78" s="14" t="s">
        <v>159</v>
      </c>
      <c r="B78" s="15" t="s">
        <v>160</v>
      </c>
      <c r="C78" s="16">
        <v>55000000</v>
      </c>
      <c r="D78" s="16">
        <v>0</v>
      </c>
      <c r="E78" s="16">
        <v>0</v>
      </c>
      <c r="F78" s="20">
        <f t="shared" si="12"/>
        <v>55000000</v>
      </c>
      <c r="G78" s="16">
        <v>0</v>
      </c>
      <c r="H78" s="16">
        <v>0</v>
      </c>
      <c r="I78" s="20">
        <f t="shared" ref="I78:I80" si="20">+F78-G78-H78</f>
        <v>55000000</v>
      </c>
      <c r="J78" s="16">
        <v>0</v>
      </c>
      <c r="K78" s="16">
        <v>0</v>
      </c>
      <c r="L78" s="16">
        <v>0</v>
      </c>
      <c r="M78" s="16">
        <v>0</v>
      </c>
      <c r="N78" s="18">
        <f>+J78/F78</f>
        <v>0</v>
      </c>
      <c r="O78" s="18">
        <f>+K78/F78</f>
        <v>0</v>
      </c>
      <c r="P78" s="19"/>
    </row>
    <row r="79" spans="1:16" x14ac:dyDescent="0.25">
      <c r="A79" s="14" t="s">
        <v>161</v>
      </c>
      <c r="B79" s="15" t="s">
        <v>162</v>
      </c>
      <c r="C79" s="16">
        <v>1114460000</v>
      </c>
      <c r="D79" s="16">
        <v>0</v>
      </c>
      <c r="E79" s="16">
        <v>0</v>
      </c>
      <c r="F79" s="20">
        <f t="shared" si="12"/>
        <v>1114460000</v>
      </c>
      <c r="G79" s="16">
        <v>0</v>
      </c>
      <c r="H79" s="17">
        <v>110085</v>
      </c>
      <c r="I79" s="17">
        <v>1114349915</v>
      </c>
      <c r="J79" s="17">
        <v>0</v>
      </c>
      <c r="K79" s="17">
        <v>0</v>
      </c>
      <c r="L79" s="17">
        <v>0</v>
      </c>
      <c r="M79" s="17">
        <v>0</v>
      </c>
      <c r="N79" s="18">
        <f>+J79/F79</f>
        <v>0</v>
      </c>
      <c r="O79" s="18">
        <f>+K79/F79</f>
        <v>0</v>
      </c>
      <c r="P79" s="19"/>
    </row>
    <row r="80" spans="1:16" x14ac:dyDescent="0.25">
      <c r="A80" s="21" t="s">
        <v>163</v>
      </c>
      <c r="B80" s="22" t="s">
        <v>164</v>
      </c>
      <c r="C80" s="23">
        <v>2435000000</v>
      </c>
      <c r="D80" s="23">
        <v>0</v>
      </c>
      <c r="E80" s="23">
        <v>2435000000</v>
      </c>
      <c r="F80" s="23">
        <f t="shared" si="12"/>
        <v>0</v>
      </c>
      <c r="G80" s="23">
        <v>0</v>
      </c>
      <c r="H80" s="23">
        <v>0</v>
      </c>
      <c r="I80" s="24">
        <f t="shared" si="20"/>
        <v>0</v>
      </c>
      <c r="J80" s="23">
        <v>0</v>
      </c>
      <c r="K80" s="23">
        <v>0</v>
      </c>
      <c r="L80" s="23">
        <v>0</v>
      </c>
      <c r="M80" s="23">
        <v>0</v>
      </c>
      <c r="N80" s="18"/>
      <c r="O80" s="18"/>
      <c r="P80" s="19"/>
    </row>
    <row r="81" spans="1:256" x14ac:dyDescent="0.25">
      <c r="A81" s="27" t="s">
        <v>165</v>
      </c>
      <c r="B81" s="28"/>
      <c r="C81" s="29">
        <f>SUM(C82:C97)</f>
        <v>7202319937</v>
      </c>
      <c r="D81" s="29">
        <f t="shared" ref="D81:M81" si="21">SUM(D82:D97)</f>
        <v>0</v>
      </c>
      <c r="E81" s="29">
        <f t="shared" si="21"/>
        <v>0</v>
      </c>
      <c r="F81" s="29">
        <f t="shared" si="21"/>
        <v>7202319937</v>
      </c>
      <c r="G81" s="29">
        <f t="shared" si="21"/>
        <v>0</v>
      </c>
      <c r="H81" s="29">
        <f t="shared" si="21"/>
        <v>4017887969.6300001</v>
      </c>
      <c r="I81" s="29">
        <f t="shared" si="21"/>
        <v>3184431967.3700004</v>
      </c>
      <c r="J81" s="29">
        <f t="shared" si="21"/>
        <v>3199342216.27</v>
      </c>
      <c r="K81" s="29">
        <f t="shared" si="21"/>
        <v>560784285</v>
      </c>
      <c r="L81" s="29">
        <f t="shared" si="21"/>
        <v>560784285</v>
      </c>
      <c r="M81" s="29">
        <f t="shared" si="21"/>
        <v>235784285</v>
      </c>
      <c r="N81" s="30">
        <f>+J81/C81</f>
        <v>0.44420995516100747</v>
      </c>
      <c r="O81" s="31">
        <f>+K81/C81</f>
        <v>7.7861618187650916E-2</v>
      </c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  <c r="HS81" s="32"/>
      <c r="HT81" s="32"/>
      <c r="HU81" s="32"/>
      <c r="HV81" s="32"/>
      <c r="HW81" s="32"/>
      <c r="HX81" s="32"/>
      <c r="HY81" s="32"/>
      <c r="HZ81" s="32"/>
      <c r="IA81" s="32"/>
      <c r="IB81" s="32"/>
      <c r="IC81" s="32"/>
      <c r="ID81" s="32"/>
      <c r="IE81" s="32"/>
      <c r="IF81" s="32"/>
      <c r="IG81" s="32"/>
      <c r="IH81" s="32"/>
      <c r="II81" s="32"/>
      <c r="IJ81" s="32"/>
      <c r="IK81" s="32"/>
      <c r="IL81" s="32"/>
      <c r="IM81" s="32"/>
      <c r="IN81" s="32"/>
      <c r="IO81" s="32"/>
      <c r="IP81" s="32"/>
      <c r="IQ81" s="32"/>
      <c r="IR81" s="32"/>
      <c r="IS81" s="32"/>
      <c r="IT81" s="32"/>
      <c r="IU81" s="32"/>
      <c r="IV81" s="32"/>
    </row>
    <row r="82" spans="1:256" ht="45" x14ac:dyDescent="0.25">
      <c r="A82" s="14" t="s">
        <v>166</v>
      </c>
      <c r="B82" s="15" t="s">
        <v>167</v>
      </c>
      <c r="C82" s="16">
        <v>568260000</v>
      </c>
      <c r="D82" s="16">
        <v>0</v>
      </c>
      <c r="E82" s="16">
        <v>0</v>
      </c>
      <c r="F82" s="20">
        <f t="shared" si="12"/>
        <v>568260000</v>
      </c>
      <c r="G82" s="16">
        <v>0</v>
      </c>
      <c r="H82" s="17">
        <v>499260000</v>
      </c>
      <c r="I82" s="17">
        <v>69000000</v>
      </c>
      <c r="J82" s="17">
        <v>265000000</v>
      </c>
      <c r="K82" s="17">
        <v>0</v>
      </c>
      <c r="L82" s="17">
        <v>0</v>
      </c>
      <c r="M82" s="17">
        <v>0</v>
      </c>
      <c r="N82" s="18">
        <f t="shared" ref="N82:N97" si="22">+J82/F82</f>
        <v>0.46633583218949071</v>
      </c>
      <c r="O82" s="18">
        <f t="shared" ref="O82:O97" si="23">+K82/F82</f>
        <v>0</v>
      </c>
      <c r="P82" s="40"/>
    </row>
    <row r="83" spans="1:256" ht="45" x14ac:dyDescent="0.25">
      <c r="A83" s="14" t="s">
        <v>168</v>
      </c>
      <c r="B83" s="15" t="s">
        <v>169</v>
      </c>
      <c r="C83" s="16">
        <v>120000000</v>
      </c>
      <c r="D83" s="16">
        <v>0</v>
      </c>
      <c r="E83" s="16">
        <v>0</v>
      </c>
      <c r="F83" s="20">
        <f t="shared" si="12"/>
        <v>120000000</v>
      </c>
      <c r="G83" s="16">
        <v>0</v>
      </c>
      <c r="H83" s="17">
        <v>2110000</v>
      </c>
      <c r="I83" s="17">
        <v>117890000</v>
      </c>
      <c r="J83" s="17">
        <v>2110000</v>
      </c>
      <c r="K83" s="17">
        <v>2110000</v>
      </c>
      <c r="L83" s="17">
        <v>2110000</v>
      </c>
      <c r="M83" s="17">
        <v>2110000</v>
      </c>
      <c r="N83" s="18">
        <f t="shared" si="22"/>
        <v>1.7583333333333333E-2</v>
      </c>
      <c r="O83" s="18">
        <f t="shared" si="23"/>
        <v>1.7583333333333333E-2</v>
      </c>
      <c r="P83" s="40"/>
    </row>
    <row r="84" spans="1:256" ht="56.25" x14ac:dyDescent="0.25">
      <c r="A84" s="14" t="s">
        <v>170</v>
      </c>
      <c r="B84" s="15" t="s">
        <v>171</v>
      </c>
      <c r="C84" s="16">
        <v>1400000000</v>
      </c>
      <c r="D84" s="16">
        <v>0</v>
      </c>
      <c r="E84" s="16">
        <v>0</v>
      </c>
      <c r="F84" s="20">
        <f t="shared" si="12"/>
        <v>1400000000</v>
      </c>
      <c r="G84" s="16">
        <v>0</v>
      </c>
      <c r="H84" s="17">
        <v>1045679040.28</v>
      </c>
      <c r="I84" s="17">
        <v>354320959.72000003</v>
      </c>
      <c r="J84" s="17">
        <v>1045679040.28</v>
      </c>
      <c r="K84" s="17">
        <v>217010000</v>
      </c>
      <c r="L84" s="17">
        <v>217010000</v>
      </c>
      <c r="M84" s="17">
        <v>52010000</v>
      </c>
      <c r="N84" s="18">
        <f t="shared" si="22"/>
        <v>0.74691360019999997</v>
      </c>
      <c r="O84" s="18">
        <f t="shared" si="23"/>
        <v>0.15500714285714284</v>
      </c>
      <c r="P84" s="40"/>
    </row>
    <row r="85" spans="1:256" ht="45" x14ac:dyDescent="0.25">
      <c r="A85" s="14" t="s">
        <v>172</v>
      </c>
      <c r="B85" s="15" t="s">
        <v>173</v>
      </c>
      <c r="C85" s="16">
        <v>860000000</v>
      </c>
      <c r="D85" s="16">
        <v>0</v>
      </c>
      <c r="E85" s="16">
        <v>0</v>
      </c>
      <c r="F85" s="20">
        <f t="shared" si="12"/>
        <v>860000000</v>
      </c>
      <c r="G85" s="16">
        <v>0</v>
      </c>
      <c r="H85" s="17">
        <v>24000000</v>
      </c>
      <c r="I85" s="17">
        <v>836000000</v>
      </c>
      <c r="J85" s="17">
        <v>24000000</v>
      </c>
      <c r="K85" s="17">
        <v>0</v>
      </c>
      <c r="L85" s="17">
        <v>0</v>
      </c>
      <c r="M85" s="17">
        <v>0</v>
      </c>
      <c r="N85" s="18">
        <f t="shared" si="22"/>
        <v>2.7906976744186046E-2</v>
      </c>
      <c r="O85" s="18">
        <f t="shared" si="23"/>
        <v>0</v>
      </c>
      <c r="P85" s="40"/>
    </row>
    <row r="86" spans="1:256" ht="45" x14ac:dyDescent="0.25">
      <c r="A86" s="14" t="s">
        <v>174</v>
      </c>
      <c r="B86" s="15" t="s">
        <v>175</v>
      </c>
      <c r="C86" s="16">
        <v>650000000</v>
      </c>
      <c r="D86" s="16">
        <v>0</v>
      </c>
      <c r="E86" s="16">
        <v>0</v>
      </c>
      <c r="F86" s="20">
        <f t="shared" si="12"/>
        <v>650000000</v>
      </c>
      <c r="G86" s="16">
        <v>0</v>
      </c>
      <c r="H86" s="17">
        <v>130580000</v>
      </c>
      <c r="I86" s="17">
        <v>519420000</v>
      </c>
      <c r="J86" s="17">
        <v>130579961.64</v>
      </c>
      <c r="K86" s="17">
        <v>0</v>
      </c>
      <c r="L86" s="17">
        <v>0</v>
      </c>
      <c r="M86" s="17">
        <v>0</v>
      </c>
      <c r="N86" s="18">
        <f t="shared" si="22"/>
        <v>0.20089224867692307</v>
      </c>
      <c r="O86" s="18">
        <f t="shared" si="23"/>
        <v>0</v>
      </c>
      <c r="P86" s="40"/>
    </row>
    <row r="87" spans="1:256" ht="33.75" x14ac:dyDescent="0.25">
      <c r="A87" s="14" t="s">
        <v>176</v>
      </c>
      <c r="B87" s="15" t="s">
        <v>177</v>
      </c>
      <c r="C87" s="16">
        <v>600000000</v>
      </c>
      <c r="D87" s="16">
        <v>0</v>
      </c>
      <c r="E87" s="16">
        <v>0</v>
      </c>
      <c r="F87" s="20">
        <f t="shared" si="12"/>
        <v>600000000</v>
      </c>
      <c r="G87" s="16">
        <v>0</v>
      </c>
      <c r="H87" s="16">
        <v>0</v>
      </c>
      <c r="I87" s="20">
        <f>+F87-G87-H87</f>
        <v>600000000</v>
      </c>
      <c r="J87" s="16">
        <v>0</v>
      </c>
      <c r="K87" s="16">
        <v>0</v>
      </c>
      <c r="L87" s="16">
        <v>0</v>
      </c>
      <c r="M87" s="16">
        <v>0</v>
      </c>
      <c r="N87" s="18">
        <f t="shared" si="22"/>
        <v>0</v>
      </c>
      <c r="O87" s="18">
        <f t="shared" si="23"/>
        <v>0</v>
      </c>
      <c r="P87" s="40"/>
    </row>
    <row r="88" spans="1:256" ht="33.75" x14ac:dyDescent="0.25">
      <c r="A88" s="14" t="s">
        <v>178</v>
      </c>
      <c r="B88" s="15" t="s">
        <v>179</v>
      </c>
      <c r="C88" s="16">
        <v>145000000</v>
      </c>
      <c r="D88" s="16">
        <v>0</v>
      </c>
      <c r="E88" s="16">
        <v>0</v>
      </c>
      <c r="F88" s="20">
        <f t="shared" si="12"/>
        <v>145000000</v>
      </c>
      <c r="G88" s="16">
        <v>0</v>
      </c>
      <c r="H88" s="17">
        <v>0</v>
      </c>
      <c r="I88" s="17">
        <v>145000000</v>
      </c>
      <c r="J88" s="17">
        <v>0</v>
      </c>
      <c r="K88" s="17">
        <v>0</v>
      </c>
      <c r="L88" s="17">
        <v>0</v>
      </c>
      <c r="M88" s="17">
        <v>0</v>
      </c>
      <c r="N88" s="18">
        <f t="shared" si="22"/>
        <v>0</v>
      </c>
      <c r="O88" s="18">
        <f t="shared" si="23"/>
        <v>0</v>
      </c>
      <c r="P88" s="40"/>
    </row>
    <row r="89" spans="1:256" ht="33.75" x14ac:dyDescent="0.25">
      <c r="A89" s="14" t="s">
        <v>180</v>
      </c>
      <c r="B89" s="15" t="s">
        <v>181</v>
      </c>
      <c r="C89" s="16">
        <v>262254480</v>
      </c>
      <c r="D89" s="16">
        <v>0</v>
      </c>
      <c r="E89" s="16">
        <v>0</v>
      </c>
      <c r="F89" s="20">
        <f t="shared" si="12"/>
        <v>262254480</v>
      </c>
      <c r="G89" s="16">
        <v>0</v>
      </c>
      <c r="H89" s="17">
        <v>192125504.34999999</v>
      </c>
      <c r="I89" s="17">
        <v>70128975.650000006</v>
      </c>
      <c r="J89" s="17">
        <v>192125504.34999999</v>
      </c>
      <c r="K89" s="17">
        <v>7450000</v>
      </c>
      <c r="L89" s="17">
        <v>7450000</v>
      </c>
      <c r="M89" s="17">
        <v>7450000</v>
      </c>
      <c r="N89" s="18">
        <f t="shared" si="22"/>
        <v>0.73259188689550692</v>
      </c>
      <c r="O89" s="18">
        <f t="shared" si="23"/>
        <v>2.8407522342420995E-2</v>
      </c>
      <c r="P89" s="40"/>
    </row>
    <row r="90" spans="1:256" ht="22.5" x14ac:dyDescent="0.25">
      <c r="A90" s="14" t="s">
        <v>182</v>
      </c>
      <c r="B90" s="15" t="s">
        <v>183</v>
      </c>
      <c r="C90" s="16">
        <v>71027255</v>
      </c>
      <c r="D90" s="16">
        <v>0</v>
      </c>
      <c r="E90" s="16">
        <v>0</v>
      </c>
      <c r="F90" s="20">
        <f t="shared" si="12"/>
        <v>71027255</v>
      </c>
      <c r="G90" s="16">
        <v>0</v>
      </c>
      <c r="H90" s="17">
        <v>0</v>
      </c>
      <c r="I90" s="17">
        <v>71027255</v>
      </c>
      <c r="J90" s="17">
        <v>0</v>
      </c>
      <c r="K90" s="17">
        <v>0</v>
      </c>
      <c r="L90" s="17">
        <v>0</v>
      </c>
      <c r="M90" s="17">
        <v>0</v>
      </c>
      <c r="N90" s="18">
        <f t="shared" si="22"/>
        <v>0</v>
      </c>
      <c r="O90" s="18">
        <f t="shared" si="23"/>
        <v>0</v>
      </c>
      <c r="P90" s="40"/>
    </row>
    <row r="91" spans="1:256" ht="33.75" x14ac:dyDescent="0.25">
      <c r="A91" s="14" t="s">
        <v>184</v>
      </c>
      <c r="B91" s="15" t="s">
        <v>185</v>
      </c>
      <c r="C91" s="16">
        <v>21854540</v>
      </c>
      <c r="D91" s="16">
        <v>0</v>
      </c>
      <c r="E91" s="16">
        <v>0</v>
      </c>
      <c r="F91" s="20">
        <f t="shared" si="12"/>
        <v>21854540</v>
      </c>
      <c r="G91" s="16">
        <v>0</v>
      </c>
      <c r="H91" s="17">
        <v>0</v>
      </c>
      <c r="I91" s="17">
        <v>21854540</v>
      </c>
      <c r="J91" s="17">
        <v>0</v>
      </c>
      <c r="K91" s="17">
        <v>0</v>
      </c>
      <c r="L91" s="17">
        <v>0</v>
      </c>
      <c r="M91" s="17">
        <v>0</v>
      </c>
      <c r="N91" s="18">
        <f t="shared" si="22"/>
        <v>0</v>
      </c>
      <c r="O91" s="18">
        <f t="shared" si="23"/>
        <v>0</v>
      </c>
      <c r="P91" s="40"/>
    </row>
    <row r="92" spans="1:256" ht="33.75" x14ac:dyDescent="0.25">
      <c r="A92" s="14" t="s">
        <v>186</v>
      </c>
      <c r="B92" s="15" t="s">
        <v>187</v>
      </c>
      <c r="C92" s="16">
        <v>20000000</v>
      </c>
      <c r="D92" s="16">
        <v>0</v>
      </c>
      <c r="E92" s="16">
        <v>0</v>
      </c>
      <c r="F92" s="20">
        <f t="shared" si="12"/>
        <v>20000000</v>
      </c>
      <c r="G92" s="16">
        <v>0</v>
      </c>
      <c r="H92" s="17">
        <v>0</v>
      </c>
      <c r="I92" s="17">
        <v>20000000</v>
      </c>
      <c r="J92" s="17">
        <v>0</v>
      </c>
      <c r="K92" s="17">
        <v>0</v>
      </c>
      <c r="L92" s="17">
        <v>0</v>
      </c>
      <c r="M92" s="17">
        <v>0</v>
      </c>
      <c r="N92" s="18">
        <f t="shared" si="22"/>
        <v>0</v>
      </c>
      <c r="O92" s="18">
        <f t="shared" si="23"/>
        <v>0</v>
      </c>
      <c r="P92" s="40"/>
    </row>
    <row r="93" spans="1:256" ht="33.75" x14ac:dyDescent="0.25">
      <c r="A93" s="14" t="s">
        <v>188</v>
      </c>
      <c r="B93" s="15" t="s">
        <v>189</v>
      </c>
      <c r="C93" s="16">
        <v>826000000</v>
      </c>
      <c r="D93" s="16">
        <v>0</v>
      </c>
      <c r="E93" s="16">
        <v>0</v>
      </c>
      <c r="F93" s="20">
        <f t="shared" si="12"/>
        <v>826000000</v>
      </c>
      <c r="G93" s="16">
        <v>0</v>
      </c>
      <c r="H93" s="17">
        <v>826000000</v>
      </c>
      <c r="I93" s="17">
        <v>0</v>
      </c>
      <c r="J93" s="17">
        <v>396000000</v>
      </c>
      <c r="K93" s="17">
        <v>0</v>
      </c>
      <c r="L93" s="17">
        <v>0</v>
      </c>
      <c r="M93" s="17">
        <v>0</v>
      </c>
      <c r="N93" s="18">
        <f t="shared" si="22"/>
        <v>0.47941888619854722</v>
      </c>
      <c r="O93" s="18">
        <f t="shared" si="23"/>
        <v>0</v>
      </c>
      <c r="P93" s="40"/>
    </row>
    <row r="94" spans="1:256" ht="67.5" x14ac:dyDescent="0.25">
      <c r="A94" s="14" t="s">
        <v>190</v>
      </c>
      <c r="B94" s="15" t="s">
        <v>191</v>
      </c>
      <c r="C94" s="16">
        <v>254000000</v>
      </c>
      <c r="D94" s="16">
        <v>0</v>
      </c>
      <c r="E94" s="16">
        <v>0</v>
      </c>
      <c r="F94" s="20">
        <f t="shared" si="12"/>
        <v>254000000</v>
      </c>
      <c r="G94" s="16">
        <v>0</v>
      </c>
      <c r="H94" s="17">
        <v>183200000</v>
      </c>
      <c r="I94" s="17">
        <v>70800000</v>
      </c>
      <c r="J94" s="17">
        <v>149914285</v>
      </c>
      <c r="K94" s="17">
        <v>46114285</v>
      </c>
      <c r="L94" s="17">
        <v>46114285</v>
      </c>
      <c r="M94" s="17">
        <v>24414285</v>
      </c>
      <c r="N94" s="18">
        <f t="shared" si="22"/>
        <v>0.59021372047244092</v>
      </c>
      <c r="O94" s="18">
        <f t="shared" si="23"/>
        <v>0.1815523031496063</v>
      </c>
      <c r="P94" s="40"/>
    </row>
    <row r="95" spans="1:256" ht="45" x14ac:dyDescent="0.25">
      <c r="A95" s="14" t="s">
        <v>192</v>
      </c>
      <c r="B95" s="15" t="s">
        <v>193</v>
      </c>
      <c r="C95" s="16">
        <v>1091382000</v>
      </c>
      <c r="D95" s="16">
        <v>0</v>
      </c>
      <c r="E95" s="16">
        <v>0</v>
      </c>
      <c r="F95" s="20">
        <f t="shared" si="12"/>
        <v>1091382000</v>
      </c>
      <c r="G95" s="16">
        <v>0</v>
      </c>
      <c r="H95" s="17">
        <v>1053933425</v>
      </c>
      <c r="I95" s="17">
        <v>37448575</v>
      </c>
      <c r="J95" s="17">
        <v>932933425</v>
      </c>
      <c r="K95" s="17">
        <v>266100000</v>
      </c>
      <c r="L95" s="17">
        <v>266100000</v>
      </c>
      <c r="M95" s="17">
        <v>138800000</v>
      </c>
      <c r="N95" s="18">
        <f t="shared" si="22"/>
        <v>0.85481840913630602</v>
      </c>
      <c r="O95" s="18">
        <f t="shared" si="23"/>
        <v>0.24381930433157226</v>
      </c>
      <c r="P95" s="40"/>
    </row>
    <row r="96" spans="1:256" ht="45" x14ac:dyDescent="0.25">
      <c r="A96" s="14" t="s">
        <v>194</v>
      </c>
      <c r="B96" s="15" t="s">
        <v>195</v>
      </c>
      <c r="C96" s="16">
        <v>209654000</v>
      </c>
      <c r="D96" s="16">
        <v>0</v>
      </c>
      <c r="E96" s="16">
        <v>0</v>
      </c>
      <c r="F96" s="20">
        <f t="shared" si="12"/>
        <v>209654000</v>
      </c>
      <c r="G96" s="16">
        <v>0</v>
      </c>
      <c r="H96" s="17">
        <v>61000000</v>
      </c>
      <c r="I96" s="17">
        <v>148654000</v>
      </c>
      <c r="J96" s="17">
        <v>61000000</v>
      </c>
      <c r="K96" s="17">
        <v>22000000</v>
      </c>
      <c r="L96" s="17">
        <v>22000000</v>
      </c>
      <c r="M96" s="17">
        <v>11000000</v>
      </c>
      <c r="N96" s="18">
        <f t="shared" si="22"/>
        <v>0.2909555744226201</v>
      </c>
      <c r="O96" s="18">
        <f t="shared" si="23"/>
        <v>0.10493479733274824</v>
      </c>
      <c r="P96" s="40"/>
    </row>
    <row r="97" spans="1:256" ht="45" x14ac:dyDescent="0.25">
      <c r="A97" s="14" t="s">
        <v>196</v>
      </c>
      <c r="B97" s="15" t="s">
        <v>197</v>
      </c>
      <c r="C97" s="16">
        <v>102887662</v>
      </c>
      <c r="D97" s="16">
        <v>0</v>
      </c>
      <c r="E97" s="16">
        <v>0</v>
      </c>
      <c r="F97" s="20">
        <f t="shared" si="12"/>
        <v>102887662</v>
      </c>
      <c r="G97" s="16">
        <v>0</v>
      </c>
      <c r="H97" s="17">
        <v>0</v>
      </c>
      <c r="I97" s="17">
        <v>102887662</v>
      </c>
      <c r="J97" s="17">
        <v>0</v>
      </c>
      <c r="K97" s="17">
        <v>0</v>
      </c>
      <c r="L97" s="17">
        <v>0</v>
      </c>
      <c r="M97" s="17">
        <v>0</v>
      </c>
      <c r="N97" s="18">
        <f t="shared" si="22"/>
        <v>0</v>
      </c>
      <c r="O97" s="18">
        <f t="shared" si="23"/>
        <v>0</v>
      </c>
    </row>
    <row r="98" spans="1:256" x14ac:dyDescent="0.25">
      <c r="A98" s="27" t="s">
        <v>198</v>
      </c>
      <c r="B98" s="28" t="s">
        <v>199</v>
      </c>
      <c r="C98" s="11">
        <f t="shared" ref="C98:M98" si="24">+C5+C81</f>
        <v>33970874937</v>
      </c>
      <c r="D98" s="29">
        <f t="shared" si="24"/>
        <v>2969262242</v>
      </c>
      <c r="E98" s="29">
        <f t="shared" si="24"/>
        <v>2969262242</v>
      </c>
      <c r="F98" s="29">
        <f t="shared" si="24"/>
        <v>33970874937</v>
      </c>
      <c r="G98" s="29">
        <f t="shared" si="24"/>
        <v>732798000</v>
      </c>
      <c r="H98" s="29">
        <f t="shared" si="24"/>
        <v>25367266269.110001</v>
      </c>
      <c r="I98" s="29">
        <f t="shared" si="24"/>
        <v>7870810667.8900013</v>
      </c>
      <c r="J98" s="29">
        <f t="shared" si="24"/>
        <v>11879609990.66</v>
      </c>
      <c r="K98" s="29">
        <f t="shared" si="24"/>
        <v>7886976609.6900005</v>
      </c>
      <c r="L98" s="29">
        <f t="shared" si="24"/>
        <v>7886976609.6900005</v>
      </c>
      <c r="M98" s="29">
        <f t="shared" si="24"/>
        <v>7496976609.6900005</v>
      </c>
      <c r="N98" s="30">
        <f>+J98/C98</f>
        <v>0.34969985355664496</v>
      </c>
      <c r="O98" s="31">
        <f>+K98/C98</f>
        <v>0.23216878058974441</v>
      </c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  <c r="FW98" s="32"/>
      <c r="FX98" s="32"/>
      <c r="FY98" s="32"/>
      <c r="FZ98" s="32"/>
      <c r="GA98" s="32"/>
      <c r="GB98" s="32"/>
      <c r="GC98" s="32"/>
      <c r="GD98" s="32"/>
      <c r="GE98" s="32"/>
      <c r="GF98" s="32"/>
      <c r="GG98" s="32"/>
      <c r="GH98" s="32"/>
      <c r="GI98" s="32"/>
      <c r="GJ98" s="32"/>
      <c r="GK98" s="32"/>
      <c r="GL98" s="32"/>
      <c r="GM98" s="32"/>
      <c r="GN98" s="32"/>
      <c r="GO98" s="32"/>
      <c r="GP98" s="32"/>
      <c r="GQ98" s="32"/>
      <c r="GR98" s="32"/>
      <c r="GS98" s="32"/>
      <c r="GT98" s="32"/>
      <c r="GU98" s="32"/>
      <c r="GV98" s="32"/>
      <c r="GW98" s="32"/>
      <c r="GX98" s="32"/>
      <c r="GY98" s="32"/>
      <c r="GZ98" s="32"/>
      <c r="HA98" s="32"/>
      <c r="HB98" s="32"/>
      <c r="HC98" s="32"/>
      <c r="HD98" s="32"/>
      <c r="HE98" s="32"/>
      <c r="HF98" s="32"/>
      <c r="HG98" s="32"/>
      <c r="HH98" s="32"/>
      <c r="HI98" s="32"/>
      <c r="HJ98" s="32"/>
      <c r="HK98" s="32"/>
      <c r="HL98" s="32"/>
      <c r="HM98" s="32"/>
      <c r="HN98" s="32"/>
      <c r="HO98" s="32"/>
      <c r="HP98" s="32"/>
      <c r="HQ98" s="32"/>
      <c r="HR98" s="32"/>
      <c r="HS98" s="32"/>
      <c r="HT98" s="32"/>
      <c r="HU98" s="32"/>
      <c r="HV98" s="32"/>
      <c r="HW98" s="32"/>
      <c r="HX98" s="32"/>
      <c r="HY98" s="32"/>
      <c r="HZ98" s="32"/>
      <c r="IA98" s="32"/>
      <c r="IB98" s="32"/>
      <c r="IC98" s="32"/>
      <c r="ID98" s="32"/>
      <c r="IE98" s="32"/>
      <c r="IF98" s="32"/>
      <c r="IG98" s="32"/>
      <c r="IH98" s="32"/>
      <c r="II98" s="32"/>
      <c r="IJ98" s="32"/>
      <c r="IK98" s="32"/>
      <c r="IL98" s="32"/>
      <c r="IM98" s="32"/>
      <c r="IN98" s="32"/>
      <c r="IO98" s="32"/>
      <c r="IP98" s="32"/>
      <c r="IQ98" s="32"/>
      <c r="IR98" s="32"/>
      <c r="IS98" s="32"/>
      <c r="IT98" s="32"/>
      <c r="IU98" s="32"/>
      <c r="IV98" s="32"/>
    </row>
    <row r="99" spans="1:256" x14ac:dyDescent="0.25">
      <c r="A99" s="41" t="s">
        <v>200</v>
      </c>
    </row>
    <row r="100" spans="1:256" x14ac:dyDescent="0.2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256" x14ac:dyDescent="0.25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256" x14ac:dyDescent="0.25">
      <c r="C102" s="42"/>
      <c r="F102" s="26"/>
      <c r="H102" s="19"/>
      <c r="I102" s="19"/>
      <c r="J102" s="19"/>
      <c r="K102" s="19"/>
      <c r="L102" s="19"/>
      <c r="M102" s="19"/>
    </row>
    <row r="103" spans="1:256" x14ac:dyDescent="0.25">
      <c r="C103" s="26"/>
      <c r="D103" s="26"/>
      <c r="H103" s="19"/>
    </row>
    <row r="104" spans="1:256" x14ac:dyDescent="0.25">
      <c r="C104" s="43"/>
      <c r="I104" s="19"/>
    </row>
    <row r="105" spans="1:256" x14ac:dyDescent="0.25">
      <c r="D105" s="42"/>
      <c r="H105" s="17"/>
      <c r="I105" s="19"/>
    </row>
    <row r="106" spans="1:256" x14ac:dyDescent="0.25">
      <c r="H106" s="19"/>
    </row>
    <row r="107" spans="1:256" x14ac:dyDescent="0.25">
      <c r="H107" s="19"/>
    </row>
    <row r="109" spans="1:256" x14ac:dyDescent="0.25">
      <c r="H109" s="19"/>
    </row>
  </sheetData>
  <mergeCells count="9">
    <mergeCell ref="A77:B77"/>
    <mergeCell ref="A81:B81"/>
    <mergeCell ref="A98:B98"/>
    <mergeCell ref="A1:O1"/>
    <mergeCell ref="A2:O2"/>
    <mergeCell ref="A3:O3"/>
    <mergeCell ref="A5:B5"/>
    <mergeCell ref="A6:B6"/>
    <mergeCell ref="A38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 TRIMESTRE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Arturo Gaviria Vega</dc:creator>
  <cp:lastModifiedBy>Carlos Arturo Gaviria Vega</cp:lastModifiedBy>
  <dcterms:created xsi:type="dcterms:W3CDTF">2018-04-03T23:50:36Z</dcterms:created>
  <dcterms:modified xsi:type="dcterms:W3CDTF">2018-04-03T23:51:30Z</dcterms:modified>
</cp:coreProperties>
</file>