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 - 2017\MODIFICACIONES\ANEXOS EN EXCEL PAA\"/>
    </mc:Choice>
  </mc:AlternateContent>
  <bookViews>
    <workbookView xWindow="0" yWindow="0" windowWidth="20490" windowHeight="7665"/>
  </bookViews>
  <sheets>
    <sheet name="SECOP Versión 5" sheetId="1" r:id="rId1"/>
  </sheets>
  <definedNames>
    <definedName name="_xlnm._FilterDatabase" localSheetId="0" hidden="1">'SECOP Versión 5'!$A$18:$K$159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8" i="1" l="1"/>
  <c r="G128" i="1"/>
  <c r="H126" i="1"/>
  <c r="G126" i="1"/>
  <c r="H102" i="1"/>
  <c r="G102" i="1"/>
  <c r="G94" i="1"/>
  <c r="H90" i="1"/>
  <c r="G90" i="1"/>
  <c r="H89" i="1"/>
  <c r="G89" i="1"/>
  <c r="H65" i="1"/>
  <c r="G65" i="1"/>
  <c r="H62" i="1"/>
  <c r="G62" i="1"/>
  <c r="H51" i="1"/>
  <c r="G51" i="1"/>
  <c r="H50" i="1"/>
  <c r="G50" i="1"/>
  <c r="H48" i="1"/>
  <c r="G48" i="1"/>
  <c r="H46" i="1"/>
  <c r="G46" i="1"/>
  <c r="H45" i="1"/>
  <c r="G45" i="1"/>
  <c r="H42" i="1"/>
  <c r="G42" i="1"/>
  <c r="H157" i="1" l="1"/>
  <c r="G157" i="1"/>
  <c r="B12" i="1" l="1"/>
</calcChain>
</file>

<file path=xl/comments1.xml><?xml version="1.0" encoding="utf-8"?>
<comments xmlns="http://schemas.openxmlformats.org/spreadsheetml/2006/main">
  <authors>
    <author>Adriana Marcela Ramirez Reyes</author>
    <author>Yucely Nathaly Ascencio Gonzalez</author>
  </authors>
  <commentList>
    <comment ref="E28" authorId="0" shapeId="0">
      <text>
        <r>
          <rPr>
            <b/>
            <sz val="9"/>
            <color indexed="81"/>
            <rFont val="Tahoma"/>
            <family val="2"/>
          </rPr>
          <t>Adriana Marcela Ramirez Reyes:</t>
        </r>
        <r>
          <rPr>
            <sz val="9"/>
            <color indexed="81"/>
            <rFont val="Tahoma"/>
            <family val="2"/>
          </rPr>
          <t xml:space="preserve">
HASTA AGOTAR PRESUPUESTO</t>
        </r>
      </text>
    </comment>
    <comment ref="B88" authorId="1" shapeId="0">
      <text>
        <r>
          <rPr>
            <b/>
            <sz val="9"/>
            <color indexed="81"/>
            <rFont val="Tahoma"/>
            <family val="2"/>
          </rPr>
          <t>Recursos</t>
        </r>
        <r>
          <rPr>
            <sz val="9"/>
            <color indexed="81"/>
            <rFont val="Tahoma"/>
            <family val="2"/>
          </rPr>
          <t xml:space="preserve">
</t>
        </r>
        <r>
          <rPr>
            <b/>
            <sz val="9"/>
            <color indexed="81"/>
            <rFont val="Tahoma"/>
            <family val="2"/>
          </rPr>
          <t>1.</t>
        </r>
        <r>
          <rPr>
            <sz val="9"/>
            <color indexed="81"/>
            <rFont val="Tahoma"/>
            <family val="2"/>
          </rPr>
          <t xml:space="preserve"> Inversión: 195.000.000
</t>
        </r>
        <r>
          <rPr>
            <b/>
            <sz val="9"/>
            <color indexed="81"/>
            <rFont val="Tahoma"/>
            <family val="2"/>
          </rPr>
          <t>2.</t>
        </r>
        <r>
          <rPr>
            <sz val="9"/>
            <color indexed="81"/>
            <rFont val="Tahoma"/>
            <family val="2"/>
          </rPr>
          <t xml:space="preserve"> Funcionamiento
Elementos Bienestar Social: $39.000.000 
Servicios Bienestar Social: $131.345.941</t>
        </r>
      </text>
    </comment>
    <comment ref="B90" authorId="0" shapeId="0">
      <text>
        <r>
          <rPr>
            <b/>
            <sz val="9"/>
            <color indexed="81"/>
            <rFont val="Tahoma"/>
            <family val="2"/>
          </rPr>
          <t>Adriana Marcela Ramirez Reyes:</t>
        </r>
        <r>
          <rPr>
            <sz val="9"/>
            <color indexed="81"/>
            <rFont val="Tahoma"/>
            <family val="2"/>
          </rPr>
          <t xml:space="preserve">
Actividad 1: $8.000.000
Actividad 2: 47.000.000</t>
        </r>
      </text>
    </comment>
    <comment ref="B102" authorId="1" shapeId="0">
      <text>
        <r>
          <rPr>
            <b/>
            <sz val="9"/>
            <color indexed="81"/>
            <rFont val="Tahoma"/>
            <family val="2"/>
          </rPr>
          <t>Yucely Nathaly Ascencio Gonzalez:</t>
        </r>
        <r>
          <rPr>
            <sz val="9"/>
            <color indexed="81"/>
            <rFont val="Tahoma"/>
            <family val="2"/>
          </rPr>
          <t xml:space="preserve">
Proyecto de Inversión
Actividad1: $30.000.000
Actividad2: $25.000.000</t>
        </r>
      </text>
    </comment>
    <comment ref="B126" authorId="1" shapeId="0">
      <text>
        <r>
          <rPr>
            <b/>
            <sz val="9"/>
            <color indexed="81"/>
            <rFont val="Tahoma"/>
            <family val="2"/>
          </rPr>
          <t>Yucely Nathaly Ascencio Gonzalez:</t>
        </r>
        <r>
          <rPr>
            <sz val="9"/>
            <color indexed="81"/>
            <rFont val="Tahoma"/>
            <family val="2"/>
          </rPr>
          <t xml:space="preserve">
Proyecto de Inversión
Actividad1: $60.000.000
Actividad2: $17.962.500</t>
        </r>
      </text>
    </comment>
    <comment ref="B128" authorId="1"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List>
</comments>
</file>

<file path=xl/sharedStrings.xml><?xml version="1.0" encoding="utf-8"?>
<sst xmlns="http://schemas.openxmlformats.org/spreadsheetml/2006/main" count="1148" uniqueCount="269">
  <si>
    <t>PLAN ANUAL DE ADQUISICIONES</t>
  </si>
  <si>
    <t>A. INFORMACIÓN GENERAL DE LA ENTIDAD</t>
  </si>
  <si>
    <t>Nombre</t>
  </si>
  <si>
    <t>SUPERINTENDENCIA DEL SUBSIDIO FAMILIAR</t>
  </si>
  <si>
    <t>Dirección</t>
  </si>
  <si>
    <t xml:space="preserve">Carrera 69 No.25B-4 Bogotá D.C </t>
  </si>
  <si>
    <t>Teléfono</t>
  </si>
  <si>
    <t>Página web</t>
  </si>
  <si>
    <t>http://www.ssf.gov.co/wps/portal</t>
  </si>
  <si>
    <t>Misión y visión</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</si>
  <si>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</si>
  <si>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Perspectiva estratégica</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</si>
  <si>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</si>
  <si>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Información de contacto</t>
  </si>
  <si>
    <t>Secretario General - Rafael Leonardo Paéz Fuentes</t>
  </si>
  <si>
    <t>Valor total del PAA</t>
  </si>
  <si>
    <t>Límite de contratación menor cuantía</t>
  </si>
  <si>
    <t>Límite de contratación mínima cuantía</t>
  </si>
  <si>
    <t>Fecha de última actualización del PAA</t>
  </si>
  <si>
    <t>Código UNSPSC (cada código separado por ;)</t>
  </si>
  <si>
    <t>Descripción</t>
  </si>
  <si>
    <t>Fecha estimada de inicio de proceso de selección (mes)</t>
  </si>
  <si>
    <t>Duración estimada del contrato (número)</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</si>
  <si>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</si>
  <si>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</si>
  <si>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</si>
  <si>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</si>
  <si>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</si>
  <si>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</si>
  <si>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</si>
  <si>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80111600;80111603</t>
  </si>
  <si>
    <t>Dotación</t>
  </si>
  <si>
    <t>AGOSTO</t>
  </si>
  <si>
    <t>1 mes</t>
  </si>
  <si>
    <t>Selección Abreviada - Acuerdo Marco</t>
  </si>
  <si>
    <t>Recursos Nación - Funcionamiento - Gastos Generales</t>
  </si>
  <si>
    <t>NO</t>
  </si>
  <si>
    <t>NA</t>
  </si>
  <si>
    <t>DIANA MARCELA OSPINA FLOREZ
Coordinador  Grupo de Gestión Administrativa y Documental,  
Tel: 3487800  
dospinaf@ssf.gov.co</t>
  </si>
  <si>
    <t>Adquisición, instalación y prestación del servicio de rastreo y monitoreo vehicular integral, mediante el sistema GPS, para los vehículos de propiedad de la  del subsidio familiar.</t>
  </si>
  <si>
    <t>MARZO</t>
  </si>
  <si>
    <t>12 meses</t>
  </si>
  <si>
    <t>Mínima Cuantia</t>
  </si>
  <si>
    <t>Suministrar el servicio de mantenimiento preventivo y correctivo incluido mano de obra y repuestos de un ascensor marca OTIS identificado con el número 39-e1141, de propiedad de la Superintendencia del Subsidio Familiar.</t>
  </si>
  <si>
    <t>9 meses Y 15 días</t>
  </si>
  <si>
    <t>Contratación Directa</t>
  </si>
  <si>
    <t>Compra,  estudio de reubicación y recarga de los extintores</t>
  </si>
  <si>
    <t>Contratar la prestación del servicio de mantenimiento preventivo y correctivo con suministro de repuestos y manos de obra para el parque automotor de la Superintendencia del Subsidio y Familiar.</t>
  </si>
  <si>
    <t>ENERO</t>
  </si>
  <si>
    <t>8 meses</t>
  </si>
  <si>
    <t>Adquirir por medio de la Tienda Virtual del Estado, especificamente el Acuerdo Marco de Precios para el servicio integral de aseo y cafetería de las instalaciones donde funciona la etidad.</t>
  </si>
  <si>
    <t>10 meses</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</si>
  <si>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</si>
  <si>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7 meses</t>
  </si>
  <si>
    <t>Selección Abreviada - Menor Cuantia - Bolsa Mercantil</t>
  </si>
  <si>
    <t>Realizar el mantenimiento preventivo y correctivo a la planta eléctrica PERKINS MLS-56 incluyendo el generador LEROY SOMER LSA44MI con suministro de insumos y mano de obra de la misma, de propiedad de la Superintendencia del Subsidio Familiar.</t>
  </si>
  <si>
    <t>FEBRERO</t>
  </si>
  <si>
    <t>Contratar la prestación del servicio de trasnporte terrestre automotor especial para los funcionarios de la Superintendencia del Subsidio Familiar en la ciudad de Bogotá, D.C.</t>
  </si>
  <si>
    <t>MAYO</t>
  </si>
  <si>
    <t>7 meses y 29 días</t>
  </si>
  <si>
    <t>Licitación Pública</t>
  </si>
  <si>
    <t>Realizar la publicación de los Actos Administrativos y Documentos expedidos por la Superintendencia del Subsidio Familiar, que requieran divulgación en el Diario Oficial en el 2017.</t>
  </si>
  <si>
    <t xml:space="preserve">11 meses </t>
  </si>
  <si>
    <t>Realizar la publicación de los Actos Administrativos y Documentos expedidos por la Superintendencia del Subsidio Familiar, que requieran divulgación en el Diario Oficial durante el resto de la vigencia del 2017</t>
  </si>
  <si>
    <t>ABRIL</t>
  </si>
  <si>
    <t>Prestar los servicios de almacenamiento, custodia, conservación y préstamo del archivo de la Superintendencia del Subsidio Familiar, incluido su transporte y consulta en el caso de ser necesario.</t>
  </si>
  <si>
    <t>7 MESES</t>
  </si>
  <si>
    <t>N/A</t>
  </si>
  <si>
    <t>44101700;44103100</t>
  </si>
  <si>
    <t>Adquirir fotoconductores para impresoras LEXMARK y Tonner para las impresores de la Superintendencia del Subsidio Familiar.</t>
  </si>
  <si>
    <t>NOVIEMBRE</t>
  </si>
  <si>
    <t>Adquisiciòn de SOAT</t>
  </si>
  <si>
    <t>3 dìas</t>
  </si>
  <si>
    <t>Que la entidad inició el respectivo proceso de selección abreviada de menor cuantía No. SSF-SAMC-004-2017 mediante la publicación de la dirección electrónica www.contratos.gov.co el día 22 de marzo de 2017, de conformidad con lo dispuesto en la ley 80 de 1993, ley 1150 de 2007, el decreto 1082 de 2015, y demás normas concordantes.</t>
  </si>
  <si>
    <t>15 meses y 15 días</t>
  </si>
  <si>
    <t>Selección abreviada - menor cuantía</t>
  </si>
  <si>
    <t>Adquirir a travéz de la tienda virtual del Estado Colombiano  adquisición de los seguros de vehículos para el parque automotor de la Entidad.</t>
  </si>
  <si>
    <t>Adquirir a través de la tienda Virtual del Estado ColombianoAcuerdo Marco de precios para la adquisición de papelería y útiles de oficina para el buen desarrollo de las actividades de gestión de la Superintendencia del Subsidio Familiar.</t>
  </si>
  <si>
    <t>15 días</t>
  </si>
  <si>
    <t>Prestar los servicios de apoyo en el Proceso de Gestión Documental en los procedimientos de Gestión de Correspondencia con el fin de contribuir al logro de los objetivos del Grupo de acuerdo con los criterios de calidad establecidos.</t>
  </si>
  <si>
    <t>9 meses</t>
  </si>
  <si>
    <t>Recursos Nación - Funcionamiento Remuneración Servicios Técnicos</t>
  </si>
  <si>
    <t>Adquirir por medio de la Tienda Virtual del Estado Colombiano, especificamente el acuerdo marco de precios el suministro de tiquetes aéreos a nivel nacional e internacional para los funcionarios y contratistas de la Superintendencia del Subsidio.</t>
  </si>
  <si>
    <t>Adquisición libros y revistas LEGIS</t>
  </si>
  <si>
    <t>JUNIO</t>
  </si>
  <si>
    <t>Suministro de combustible para los vehiculos de la entidad con el fin de que se cumplan las actividades requeridas en el desarrollo de las funciones de los directivos de la entidad.</t>
  </si>
  <si>
    <t>Contratar los sevicios de un tecnoloo para el apoyo de los procesos y procedimientos que se desarrolla en el grupo de  Gestion Administrativa y Documental</t>
  </si>
  <si>
    <t>Recursos Nación - Funcionamiento - Honorarios</t>
  </si>
  <si>
    <t>Prestar los servicios profesionales para la identificación, clasificación y valoración del inventario para el proceso de convergencia de la Superintendencia del Subsidio Familiar a las nuevas Normas Internacionales de Información Financiera NIIF</t>
  </si>
  <si>
    <t>2 meses</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</si>
  <si>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</si>
  <si>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RAFAEL TRUJILLO 
Director para la Gestión de las CCF
Tel: 3487800  
rtrujilloc@ssf.gov.co</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</si>
  <si>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</si>
  <si>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</si>
  <si>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</si>
  <si>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</si>
  <si>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RUBEN DARIO CORDOBA VICTORIA 
Director de Gestión Financiera y Contable
Tel: 3487800  
rcordobav@ssf.gov.co</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</si>
  <si>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</si>
  <si>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6 meses</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</si>
  <si>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</si>
  <si>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GILDARDO LOPERA 
Superintendente Delegado para la Resonsabilidad Administrativa y las Medidas Especiales 
Tel: 3487800
gloperal@ssf.gov.co</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</si>
  <si>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</si>
  <si>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Apoyar a la Superintendencia Delegada, para la Responsabilidad Administrativa y las Medidas Especiales en la sustanciación de los tramites y procediminetos de registro y control a su cargo y correspondientes a los entes vigilados.</t>
  </si>
  <si>
    <t>SERVICIO DE MANTENIMIENTO DE EQUIPOS DE CÓMPUTO CON SUMINISTRO DE PARTES Y MESA DE AYUDA</t>
  </si>
  <si>
    <t>SI</t>
  </si>
  <si>
    <t>SOLICITADA</t>
  </si>
  <si>
    <t>YADIRA LEÓN VARGAS
Jefe Oficina Tecnologías de la Información y las Comunicaciones
Tel:3487800
yleonv@ssf.gov.co</t>
  </si>
  <si>
    <t>ADQUISICIÓN Y RENOVACIÓN DEL LICENCIAMIENTO MICROSOFT PARA LA INFRAESTRUCTURA CENTRAL DE COMPUTO DE LA SUPERINTENDENCIA DEL SUBSIDIO FAMILIAR</t>
  </si>
  <si>
    <t>24 meses</t>
  </si>
  <si>
    <t>Acuerdo Macro- Prestación de Servicios</t>
  </si>
  <si>
    <t>CONTRATAR LOS “SERVICIOS DE CONECTIVIDAD” BAJO LA MODALIDAD DE ACUERDO MARCO DE PRECIOS DE COLOMBIA COMPRA EFICIENTE PARA LA SUPERINTENDENCIA DEL SUBSIDIO FAMILIAR</t>
  </si>
  <si>
    <t>14 meses</t>
  </si>
  <si>
    <t>Acuerdo Marco</t>
  </si>
  <si>
    <t>Recursos Nación - Funcionamiento</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</si>
  <si>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</si>
  <si>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Prestar los servicios profesionales como abogada para apoyar al Grupo de Gestión Contractual de la Secretaría General, para adelantar los tramites inherentes a los procesos de selección y actividades de contratación estatal que adelante la entidad.</t>
  </si>
  <si>
    <t>LIDA RUIZ DUARTE
Coordinadora del Grupo de Gestión Contractual
Teléfono: 3487800 
lruizd@ssf.gov.co</t>
  </si>
  <si>
    <t>80121600;80121700</t>
  </si>
  <si>
    <t xml:space="preserve">Prestar los servicios profesionales como abogada para apoyar al Grupo de Gestión Contractual de la Secretaria General, en el desarrollo de todas las actividades inherentes y necesarias para adelantar los procesos de contratación de la Entidad. </t>
  </si>
  <si>
    <t>Prestar los servicios profesionales como abogado para apoyar al Grupo de Gestión Contractual de la Secretaria General, en el desarrollo de todas las actividades inherentes y necesarias para adelantar los procesos de contratación de la Entidad</t>
  </si>
  <si>
    <t>Prestar los servicios profesionales como abogado para brindar acompañamiento al Grupo de Gestión Contractual de la Superintendencia del Subsidio Familiar en materia contractual y administrativa</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</si>
  <si>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</si>
  <si>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LIDA REGINA BULA NARVAEZ
Jefe Oficina Asesora Juridica
Teléfono: 3487800 
lbulan@ssf.gov.co</t>
  </si>
  <si>
    <t>Contratar los servicios profesionales como contador para apoyar al Grupo de Gestión del Talento Humano, en los proceso de nómina y demás actividades y procesos del grupo relacionados con temas contables.</t>
  </si>
  <si>
    <t>JORLEIDY DE JESUS BEAN MOSQUERA
Coordinador del Grupo de Gestión del Talento Humano (e)
Teléfono: 3487800 
jbeanm@ssf.gov.co</t>
  </si>
  <si>
    <t>Contratar los servicios de participación de la Delegación deportiva de la SSF</t>
  </si>
  <si>
    <t>JULIO</t>
  </si>
  <si>
    <t>Contratación directa</t>
  </si>
  <si>
    <t>Recursos Nación - Funcionamiento - Bienestar Social</t>
  </si>
  <si>
    <t>Adquirir por el sistema de bonos educativos, implementos que fortalezcan la formación educativa para los hijos de los funcionarios de la Superintendencia del Subsidio Familiar que se encuentran en formación académica (desde pre-escolar hasta profesional).</t>
  </si>
  <si>
    <t>Selección abreviada de menor cuantía</t>
  </si>
  <si>
    <t>Recursos Nación - Funcionamiento - Elementos para Bienestar Social</t>
  </si>
  <si>
    <t>Realizar la inscripción y equipamiento para la participación de los Funcionarios de los Juegos Intercajas de la Confraternidad 2017</t>
  </si>
  <si>
    <t>Mínima Cuantía</t>
  </si>
  <si>
    <t>No</t>
  </si>
  <si>
    <t>Prestar servicios profesionales y de apoyo a la gestión en la ejecución del Plan de Bienestar Laboral e incentivos, dirigidos a los funcionarios de la Superintendencia del Subsidio Familiar.</t>
  </si>
  <si>
    <t>8 meses y 15 días</t>
  </si>
  <si>
    <t xml:space="preserve">Recursos Nación - Funcionamiento </t>
  </si>
  <si>
    <t>Prestar los servicios profesionales y de apoyo a la gestión en la ejecución del Programa de clima y cultura organizacional y a la implementación del sistema de Gestión de seguridad y salud en el trabajo dirigidos a los funcionarios de la Superintendencia del Subsidio Familiar.</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</si>
  <si>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</si>
  <si>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4 meses y 15 días</t>
  </si>
  <si>
    <t>Cotratación Directa</t>
  </si>
  <si>
    <t>DIANA KARIME VELEZ
Jefe Oficina de Protección al Usuario SSF, 
Tel 3487808
dvelezg@ssf.gov.co</t>
  </si>
  <si>
    <t>43232202;44101730;78131804</t>
  </si>
  <si>
    <r>
      <rPr>
        <b/>
        <sz val="10"/>
        <rFont val="Arial Narrow"/>
        <family val="2"/>
      </rPr>
      <t xml:space="preserve">PI - IMPLEMENTACIÓN Y MEJORAMIENTO DEL SISTEMA INTEGRADO DE GESTIÓN DOCUMENTAL DE LA SSF. Actividad: </t>
    </r>
    <r>
      <rPr>
        <sz val="10"/>
        <rFont val="Arial Narrow"/>
        <family val="2"/>
      </rPr>
      <t>Sostenimiento de las soluciones de Gestión Documental</t>
    </r>
    <r>
      <rPr>
        <b/>
        <sz val="10"/>
        <rFont val="Arial Narrow"/>
        <family val="2"/>
      </rPr>
      <t xml:space="preserve"> Objeto: </t>
    </r>
    <r>
      <rPr>
        <sz val="10"/>
        <rFont val="Arial Narrow"/>
        <family val="2"/>
      </rPr>
      <t>Suministrar los servicios de certificación abierta para el aseguramiento jurídico y técnico de las comunicaciones emanadas por la Superintendencia de Subsidio Familiar</t>
    </r>
  </si>
  <si>
    <t>Selección Abreviada -  
Subasta Inversa</t>
  </si>
  <si>
    <t>Recursos Nación -Inversión</t>
  </si>
  <si>
    <t>DIANA MARCELA OSPINA FLOREZ y YADIRA LEÓN VARGAS
Coordinador  Grupo de Gestión Administrativa y Documental y Jefe Oficina de Las Tecnologías y las Comunicaciones.
Tel: 3487800  
dospinaf@ssf.gov.co; yleonv@ssf.gov.co</t>
  </si>
  <si>
    <t>43232202;44101730;78131805</t>
  </si>
  <si>
    <r>
      <rPr>
        <b/>
        <sz val="10"/>
        <rFont val="Arial Narrow"/>
        <family val="2"/>
      </rPr>
      <t xml:space="preserve">PI - IMPLEMENTACIÓN Y MEJORAMIENTO DEL SISTEMA INTEGRADO DE GESTIÓN DOCUMENTAL DE LA SSF. Actividad: </t>
    </r>
    <r>
      <rPr>
        <sz val="10"/>
        <rFont val="Arial Narrow"/>
        <family val="2"/>
      </rPr>
      <t xml:space="preserve">Digitalizar archivo Central 2005-2014 </t>
    </r>
    <r>
      <rPr>
        <b/>
        <sz val="10"/>
        <rFont val="Arial Narrow"/>
        <family val="2"/>
      </rPr>
      <t xml:space="preserve">Objeto: </t>
    </r>
    <r>
      <rPr>
        <sz val="10"/>
        <rFont val="Arial Narrow"/>
        <family val="2"/>
      </rPr>
      <t>Contratar el servicio de digitalización del archivo central de la superintendencia del subsidio familiar para 740 cajas.</t>
    </r>
  </si>
  <si>
    <t xml:space="preserve">7 meses </t>
  </si>
  <si>
    <t>86101705;80101603</t>
  </si>
  <si>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tecnologica ESIGNA </t>
    </r>
    <r>
      <rPr>
        <b/>
        <sz val="10"/>
        <rFont val="Arial Narrow"/>
        <family val="2"/>
      </rPr>
      <t>Objeto:</t>
    </r>
    <r>
      <rPr>
        <sz val="10"/>
        <rFont val="Arial Narrow"/>
        <family val="2"/>
      </rPr>
      <t xml:space="preserve"> Licenciamiento de la plataforma ESIGNA</t>
    </r>
  </si>
  <si>
    <t xml:space="preserve">OCTUBRE </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</si>
  <si>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t>
    </r>
  </si>
  <si>
    <t>5 meses</t>
  </si>
  <si>
    <t>Recursos Nación - Inversión</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</si>
  <si>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COMUNICACIÓN ESTRATÉGICA 2017" para los funcionarios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</si>
  <si>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Seminario Nacional últimas actualizaciones en el fortalecimiento del cobro coactivo, y jurisdicción coactivas en las entidades públicas.</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</si>
  <si>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"TALLER DE TABLAS DE RETENCIÓN DOCUMENTAL BOGOTÁ" para los funcionarios de la Superintendencia del Subsidio Familiar.</t>
    </r>
  </si>
  <si>
    <t>4 mes</t>
  </si>
  <si>
    <t>1 meses</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</si>
  <si>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 (Procuraduría)</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</si>
  <si>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 (Diplomado)</t>
    </r>
  </si>
  <si>
    <t xml:space="preserve">JULIO </t>
  </si>
  <si>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Participar en programas de formación y capacitación orientada a la profesionalización de los servidores de la entidad </t>
    </r>
    <r>
      <rPr>
        <b/>
        <sz val="10"/>
        <rFont val="Arial Narrow"/>
        <family val="2"/>
      </rPr>
      <t xml:space="preserve">Objeto: </t>
    </r>
    <r>
      <rPr>
        <sz val="10"/>
        <rFont val="Arial Narrow"/>
        <family val="2"/>
      </rPr>
      <t>Profesionalización de los funcionarios de carrera de la Entidad</t>
    </r>
  </si>
  <si>
    <r>
      <rPr>
        <b/>
        <sz val="10"/>
        <rFont val="Arial Narrow"/>
        <family val="2"/>
      </rPr>
      <t>PI - DESARROLLAR COMPETENCIAS TÉCNICAS Y COMPORTAMENTALES DE LOS FUNCIONARIOS DE LA SUPERINTENDENCIA DEL SUBSIDIO FAMILIAR. Actividad</t>
    </r>
    <r>
      <rPr>
        <sz val="10"/>
        <rFont val="Arial Narrow"/>
        <family val="2"/>
      </rPr>
      <t xml:space="preserve"> </t>
    </r>
    <r>
      <rPr>
        <b/>
        <sz val="10"/>
        <rFont val="Arial Narrow"/>
        <family val="2"/>
      </rPr>
      <t>1.</t>
    </r>
    <r>
      <rPr>
        <sz val="10"/>
        <rFont val="Arial Narrow"/>
        <family val="2"/>
      </rPr>
      <t xml:space="preserve"> Implementar y actualizar de cursos virtuales dirigidos a los funcionarios de la entidad a traves de la Plataforma E-learning. </t>
    </r>
    <r>
      <rPr>
        <b/>
        <sz val="10"/>
        <rFont val="Arial Narrow"/>
        <family val="2"/>
      </rPr>
      <t>Objeto:</t>
    </r>
    <r>
      <rPr>
        <sz val="10"/>
        <rFont val="Arial Narrow"/>
        <family val="2"/>
      </rPr>
      <t xml:space="preserve"> Contratar el servicio de capacitación para los funcionarios de la Superintendencia del Subsidio Familiar,</t>
    </r>
  </si>
  <si>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Desarrollar el Programa de Clima y Cultura Organizacional definido para el cumplimiento de las actividades de sensibilización y fortalecimiento del Clima y Cutura Organizacional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dirigidos a los funcionarios de la SSF.</t>
    </r>
  </si>
  <si>
    <r>
      <rPr>
        <b/>
        <sz val="10"/>
        <rFont val="Arial Narrow"/>
        <family val="2"/>
      </rPr>
      <t>PI - DESARROLLAR COMPETENCIAS TÉCNICAS Y COMPORTAMENTALES DE LOS FUNCIONARIOS DE LA SUPERINTENDENCIA DEL SUBSIDIO FAMILIAR. Actividad:</t>
    </r>
    <r>
      <rPr>
        <sz val="10"/>
        <rFont val="Arial Narrow"/>
        <family val="2"/>
      </rPr>
      <t xml:space="preserve"> Organizar e implementar la política sobre seguridad y salud en el trabajo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 a los funcionarios de la SSF.</t>
    </r>
  </si>
  <si>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Prestar  servicios profesionales y de apoyo a la gestión en la ejecución del plan de bienestar laboral e incentivos, dirigidos a los funcionarios de la SSF 2107.</t>
    </r>
  </si>
  <si>
    <t xml:space="preserve">Recursos Nación - Inversión </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</si>
  <si>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Mejoramiento, seguimiento y evaluación del modelo integral de la SSF. </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</si>
  <si>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t>JORLEIDY DE JESÚS BEAN MOSQUERA
Asesora Despacho
Teléfono: 3487800 
jbeanm@ssf.gov.co</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</si>
  <si>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</si>
  <si>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11 meses</t>
  </si>
  <si>
    <t>JOSE LEONARDO ROJAS
Superintendente Delegado para Estudios Especiales y la Evaluación de Proyectos
Teléfono: 3487800 
jrojasd@ssf.gov.co</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</si>
  <si>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</si>
  <si>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</si>
  <si>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t>
    </r>
    <r>
      <rPr>
        <b/>
        <sz val="10"/>
        <rFont val="Arial Narrow"/>
        <family val="2"/>
      </rPr>
      <t xml:space="preserve">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r>
  </si>
  <si>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 </t>
    </r>
    <r>
      <rPr>
        <b/>
        <sz val="10"/>
        <rFont val="Arial Narrow"/>
        <family val="2"/>
      </rPr>
      <t>Objeto:</t>
    </r>
    <r>
      <rPr>
        <sz val="10"/>
        <rFont val="Arial Narrow"/>
        <family val="2"/>
      </rPr>
      <t xml:space="preserve">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r>
  </si>
  <si>
    <t>CARLOS ALIRIO GONZALEZ REYES 
Jefe de la Oficina Asesora de Planeación (e)
Teléfono: 3487800 
cgonzalezr@ssf.gov.co</t>
  </si>
  <si>
    <t>86101705;80101604</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</si>
  <si>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Implementar un programa de capacitación y entrenamiento a funcionarios en los aspectos de planeación y seguimiento a la gestión institucional a partir del marco metodológico e instrumentos diseñados en el marco de IVC.</t>
    </r>
  </si>
  <si>
    <t>Convenio Interadministrativo</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</si>
  <si>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Mantenimiento y actualización del sistema integral de indicadores de seguimiento y evaluación de la SSF</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</si>
  <si>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Realizar el mantenimiento y mejora del Sistema Integrado de Gestión para la administración, optiización, sensibilización y operación del mismo. </t>
    </r>
    <r>
      <rPr>
        <b/>
        <sz val="10"/>
        <rFont val="Arial Narrow"/>
        <family val="2"/>
      </rPr>
      <t>Objeto:</t>
    </r>
    <r>
      <rPr>
        <sz val="10"/>
        <rFont val="Arial Narrow"/>
        <family val="2"/>
      </rPr>
      <t xml:space="preserve"> Prestar los servicios profesionales como abogado para apoyar la Oficina Asesora de Planeacion, en el mantenimiento y mejora del sistema integrado de gestion mediante la realizacion de analisis en temas juridicos, de planeacion y de gestion integral, que fortalezcan la gestion de la Superintendencia del Subsidio Familiar.</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</si>
  <si>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Realizar las auditorías de seguimiento y/o certificación del SIG por el ente certificador.</t>
    </r>
  </si>
  <si>
    <r>
      <t xml:space="preserve">PI - MEJORAMIENTO EN LA CAPACIDAD DE GESTIÓN INSTITUCIONAL, PARA FORTALECER LA INSPECCIÓN, VIGILANCIA Y CONTROL DE LA SUPERINTENDENCIA DEL SUBSIDIO FAMILIAR Actividad: </t>
    </r>
    <r>
      <rPr>
        <sz val="10"/>
        <rFont val="Arial Narrow"/>
        <family val="2"/>
      </rPr>
      <t xml:space="preserve">Diseñar, implementar y dar mantenimiento al Plan de Gestión Ambiental. </t>
    </r>
    <r>
      <rPr>
        <b/>
        <sz val="10"/>
        <rFont val="Arial Narrow"/>
        <family val="2"/>
      </rPr>
      <t xml:space="preserve">Objeto: </t>
    </r>
    <r>
      <rPr>
        <sz val="10"/>
        <rFont val="Arial Narrow"/>
        <family val="2"/>
      </rPr>
      <t>Realizar la implementación, socialización y seguimiento del plan Institucional de Gestión Ambiental (PIGA) en la Superintendencia del Subsidio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</si>
  <si>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</si>
  <si>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r>
      <rPr>
        <b/>
        <sz val="10"/>
        <rFont val="Arial Narrow"/>
        <family val="2"/>
      </rPr>
      <t>PI - MEJORAMIENTO EN LA CAPACIDAD DE GESTIÓN INSTITUCIONAL, PARA FORTALECER LA INSPECCIÓN, VIGILANCIA Y CONTROL DE LA SUPERINTENDENCIA DEL SUBSIDIO FAMILIAR. Actividad1: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 xml:space="preserve">Actividad2: </t>
    </r>
    <r>
      <rPr>
        <sz val="10"/>
        <rFont val="Arial Narrow"/>
        <family val="2"/>
      </rPr>
      <t xml:space="preserve">Realizar el mantenimiento y mejora del Sistema Integrado de Gestión para la administración, optiización, sensibilización y operación del mismo. </t>
    </r>
    <r>
      <rPr>
        <b/>
        <sz val="10"/>
        <rFont val="Arial Narrow"/>
        <family val="2"/>
      </rPr>
      <t>Objeto:</t>
    </r>
    <r>
      <rPr>
        <sz val="10"/>
        <rFont val="Arial Narrow"/>
        <family val="2"/>
      </rPr>
      <t xml:space="preserve"> Prestar los servicios profesionales a la superintendencia del Subsidio Familiar como apoyo a la oficina asesora de planeacion en mantenimiento y mejora del sistema de gestion de calidad en su articulacion  con el sistema integrado de gestion en busqueda constante de la mejora continua, optimizacion, sensibilizacion y operacion del mismo.</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</si>
  <si>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Seminario de actualización y capacitación dirigido a las Cajas de Compensación Familiar.</t>
    </r>
  </si>
  <si>
    <t xml:space="preserve">HERACLITO LANDINEZ SUAREZ 
Superintendente Delegado para la Gestión 
Tel: 3487800  
hlandinezs@ssf.gov.co
</t>
  </si>
  <si>
    <r>
      <t xml:space="preserve">PI - MEJORAMIENTO EN LA CAPACIDAD DE GESTIÓN INSTITUCIONAL, PARA FORTALECER LA INSPECCIÓN, VIGILANCIA Y CONTROL DE LA SUPERINTENDENCIA DEL SUBSIDIO FAMILIAR Actividad: </t>
    </r>
    <r>
      <rPr>
        <sz val="10"/>
        <rFont val="Arial Narrow"/>
        <family val="2"/>
      </rPr>
      <t>Realizar un taller- seminario dirigido a las Cajas de Compensación Familiar para exponer los casos exitosos frente a la implementación de los servicios sociales prestados.</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</si>
  <si>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seminario para el cumplimiento de las normas, frente a la atención e interacción con los afiliados y no afiliados a las CCF. </t>
    </r>
    <r>
      <rPr>
        <b/>
        <sz val="10"/>
        <rFont val="Arial Narrow"/>
        <family val="2"/>
      </rPr>
      <t>Objeto:</t>
    </r>
    <r>
      <rPr>
        <sz val="10"/>
        <rFont val="Arial Narrow"/>
        <family val="2"/>
      </rPr>
      <t xml:space="preserve"> Prestar los servicios  de apoyo a la SSF en la realización del " IX ENCUENTRO NACIONAL DE ATENCIÓN E INTERACCIÓN CON EL CIUDADANO"</t>
    </r>
  </si>
  <si>
    <r>
      <t>PI - MEJORAMIENTO EN LA CAPACIDAD DE GESTIÓN INSTITUCIONAL, PARA FORTALECER LA INSPECCIÓN, VIGILANCIA Y CONTROL DE LA SUPERINTENDENCIA DEL SUBSIDIO FAMILIAR Actividad:</t>
    </r>
    <r>
      <rPr>
        <sz val="10"/>
        <rFont val="Arial Narrow"/>
        <family val="2"/>
      </rPr>
      <t xml:space="preserve"> Realizar un taller de actualización normativa dirigida a los Consejeros Directivos de las CCF. Objeto: Mejoramiento del modelo de Planeación y Gestión MECI enfocado al desarrollo de capacidad tecnica y de gestión de manera eficiente, efectiva y eficaz en pro del ejecicio de inspección vigilancia</t>
    </r>
  </si>
  <si>
    <r>
      <t>PI - MEJORAMIENTO EN LA CAPACIDAD DE GESTIÓN INSTITUCIONAL, PARA FORTALECER LA INSPECCIÓN, VIGILANCIA Y CONTROL DE LA SUPERINTENDENCIA DEL SUBSIDIO FAMILIAR Actividad:</t>
    </r>
    <r>
      <rPr>
        <sz val="10"/>
        <rFont val="Arial Narrow"/>
        <family val="2"/>
      </rPr>
      <t xml:space="preserve"> Realizar un taller de actualización normativa dirigida a los Consejeros Directivos de las CCF.</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</si>
  <si>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 </t>
    </r>
    <r>
      <rPr>
        <b/>
        <sz val="10"/>
        <rFont val="Arial Narrow"/>
        <family val="2"/>
      </rPr>
      <t xml:space="preserve">Objeto: </t>
    </r>
    <r>
      <rPr>
        <sz val="10"/>
        <rFont val="Arial Narrow"/>
        <family val="2"/>
      </rPr>
      <t xml:space="preserve"> Prestar el servicio de Tercerización de canales de atención al ciudadano a través del call center y chat para la Superintendencia del Subsidio Familiar.</t>
    </r>
  </si>
  <si>
    <t>Acuerdo Marco - Prestación de Servicios</t>
  </si>
  <si>
    <t>Recurso Nacion-Inversion</t>
  </si>
  <si>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Promover la utilización de los Buzones Virtuales hacia los Ciudadanos.</t>
    </r>
    <r>
      <rPr>
        <b/>
        <sz val="10"/>
        <color indexed="8"/>
        <rFont val="Calibri"/>
        <family val="2"/>
      </rPr>
      <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</si>
  <si>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del Buzón Virtual instalado en la ciudad de Cúcuta – Norte de Santander.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</si>
  <si>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Barranquilla.</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</si>
  <si>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</si>
  <si>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Pasto - Nariño</t>
    </r>
  </si>
  <si>
    <t>7 meses y 15 días</t>
  </si>
  <si>
    <t>45111700;4511705</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</si>
  <si>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Informar a la ciudadanía sobre los servicios que prestan las CCF y la SSF </t>
    </r>
    <r>
      <rPr>
        <b/>
        <sz val="10"/>
        <rFont val="Arial Narrow"/>
        <family val="2"/>
      </rPr>
      <t>Objeto</t>
    </r>
    <r>
      <rPr>
        <sz val="10"/>
        <rFont val="Arial Narrow"/>
        <family val="2"/>
      </rPr>
      <t xml:space="preserve">:Adquirir material de divulgación informativo para  entregar en estos eventos. </t>
    </r>
  </si>
  <si>
    <t>Recusros Nacion-Inversion</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</si>
  <si>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 xml:space="preserve">Objeto:  </t>
    </r>
    <r>
      <rPr>
        <sz val="10"/>
        <rFont val="Arial Narrow"/>
        <family val="2"/>
      </rPr>
      <t>Alquiler de un (1) stand para la participación de la SSF en la GONDOLA 25 años 2017 -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</si>
  <si>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ANUAL DE LA CONFEDERACIÓN  COLOMBIANA DE CAMARAS DE COMERCIO 2017 - CONFECAMARAS. Cartagena.</t>
    </r>
  </si>
  <si>
    <t>SEPTIEMBRE</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</si>
  <si>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de 6 m2 para la participación de la SSF en "29° CONGRESO CAJAS DE COMPENSACIÓN FAMILIAR: BRAZO SOCIAL DE LAS EMPRESAS COLOMBIANAS unidos por los Trabajadores y sus Familias -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</si>
  <si>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Nacional de Municipios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</si>
  <si>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Alquiler de un (1) stand para la participación de la Superintendencia del Subsidio Familiar en la "FERIA DEL HOGAR 2017-CORFERIAS</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</si>
  <si>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Adecuar el diseño de acuerdo a la imagen corporativa, el sistema de exhibición del mobiliario y el alquiler de los equipos electrónicos para la participación en los eventos. </t>
    </r>
    <r>
      <rPr>
        <b/>
        <sz val="10"/>
        <rFont val="Arial Narrow"/>
        <family val="2"/>
      </rPr>
      <t>Objeto</t>
    </r>
    <r>
      <rPr>
        <sz val="10"/>
        <rFont val="Arial Narrow"/>
        <family val="2"/>
      </rPr>
      <t>: Modernizar el diseño,  el sistema de exhibición del mobiliario y de los equipos electrónicos que tiene la Supersubsidio para la participación en los eventos.</t>
    </r>
  </si>
  <si>
    <t xml:space="preserve">ABRIL  </t>
  </si>
  <si>
    <t>43231500;43231501</t>
  </si>
  <si>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Realizar jornadas de sensibilización y divulgación con las asociaciones  de Usuarios con las que se hayan firmado convenios.</t>
    </r>
  </si>
  <si>
    <t>JOHN GAVIRIA MARIN
Profesionales Especializados - Despacho
Teléfono: 3487800 
jgaviriam@ssf.gov.co</t>
  </si>
  <si>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t>
    </r>
    <r>
      <rPr>
        <sz val="10"/>
        <rFont val="Arial Narrow"/>
        <family val="2"/>
      </rPr>
      <t xml:space="preserve"> Realizar, producir y emitir los programas audiovisuales. </t>
    </r>
    <r>
      <rPr>
        <b/>
        <sz val="10"/>
        <rFont val="Arial Narrow"/>
        <family val="2"/>
      </rPr>
      <t>Objeto:</t>
    </r>
    <r>
      <rPr>
        <sz val="10"/>
        <rFont val="Arial Narrow"/>
        <family val="2"/>
      </rPr>
      <t xml:space="preserve"> Prestar los servicos de producción, realización y emisión del programa institucional de televisión "SUPERSUBSIDIO T.V." y la transmisión en directo de la audiencia pública de rendición de cuentas de la S.S.F.</t>
    </r>
  </si>
  <si>
    <t>8 meses Y 20 días</t>
  </si>
  <si>
    <t>3 meses</t>
  </si>
  <si>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 xml:space="preserve">Realizar la publicación de piezas informativas, promocionales y /o didácticas de las funciones de IVC, derechos y deberes de los ciudadanos y normatividad del Sistema del Subsidio Familiar. </t>
    </r>
    <r>
      <rPr>
        <b/>
        <sz val="10"/>
        <rFont val="Arial Narrow"/>
        <family val="2"/>
      </rPr>
      <t xml:space="preserve">Objeto: </t>
    </r>
    <r>
      <rPr>
        <sz val="10"/>
        <rFont val="Arial Narrow"/>
        <family val="2"/>
      </rPr>
      <t>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r>
  </si>
  <si>
    <t>10 meses y 15 días</t>
  </si>
  <si>
    <r>
      <rPr>
        <b/>
        <sz val="10"/>
        <rFont val="Arial Narrow"/>
        <family val="2"/>
      </rPr>
      <t>PI - FORTALECIMIENTO EN LA DIVULGACION Y MANEJO DE LAS COMIUNICACIONES DE LA SUPERINTENDENCIA DEL SUBSIDIO FAMILIAR Actividad:</t>
    </r>
    <r>
      <rPr>
        <sz val="10"/>
        <rFont val="Arial Narrow"/>
        <family val="2"/>
      </rPr>
      <t xml:space="preserve"> Realizar campañas publicitarias. Actividad2: </t>
    </r>
  </si>
  <si>
    <r>
      <rPr>
        <b/>
        <sz val="10"/>
        <rFont val="Arial Narrow"/>
        <family val="2"/>
      </rPr>
      <t>PI - FORTALECIMIENTO EN LA DIVULGACION Y MANEJO DE LAS COMIUNICACIONES DE LA SUPERINTENDENCIA DEL SUBSIDIO FAMILIAR Actividad1:</t>
    </r>
    <r>
      <rPr>
        <sz val="10"/>
        <rFont val="Arial Narrow"/>
        <family val="2"/>
      </rPr>
      <t xml:space="preserve"> Actualizar la estrategia de comunicación institucional. </t>
    </r>
    <r>
      <rPr>
        <b/>
        <sz val="10"/>
        <rFont val="Arial Narrow"/>
        <family val="2"/>
      </rPr>
      <t xml:space="preserve">Actividad2: </t>
    </r>
    <r>
      <rPr>
        <sz val="10"/>
        <rFont val="Arial Narrow"/>
        <family val="2"/>
      </rPr>
      <t>Elaborar y actualizar el catalogo de productos de difusión, relacionados con la estrategia de comunicación.</t>
    </r>
    <r>
      <rPr>
        <b/>
        <sz val="10"/>
        <rFont val="Arial Narrow"/>
        <family val="2"/>
      </rPr>
      <t>Objeto:</t>
    </r>
    <r>
      <rPr>
        <sz val="10"/>
        <rFont val="Arial Narrow"/>
        <family val="2"/>
      </rPr>
      <t xml:space="preserve">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r>
  </si>
  <si>
    <r>
      <rPr>
        <b/>
        <sz val="10"/>
        <rFont val="Arial Narrow"/>
        <family val="2"/>
      </rPr>
      <t xml:space="preserve">PI - FORTALECIMIENTO EN LA DIVULGACION Y MANEJO DE LAS COMIUNICACIONES DE LA SUPERINTENDENCIA DEL SUBSIDIO FAMILIAR Actividad: </t>
    </r>
    <r>
      <rPr>
        <sz val="10"/>
        <rFont val="Arial Narrow"/>
        <family val="2"/>
      </rPr>
      <t xml:space="preserve">Elaborar y actualizar el catalogo de productos de difusión, relacionados con la estrategia de comunicación. </t>
    </r>
    <r>
      <rPr>
        <b/>
        <sz val="10"/>
        <rFont val="Arial Narrow"/>
        <family val="2"/>
      </rPr>
      <t xml:space="preserve">Objeto: </t>
    </r>
    <r>
      <rPr>
        <sz val="10"/>
        <rFont val="Arial Narrow"/>
        <family val="2"/>
      </rPr>
      <t>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r>
  </si>
  <si>
    <r>
      <rPr>
        <b/>
        <sz val="10"/>
        <rFont val="Arial Narrow"/>
        <family val="2"/>
      </rPr>
      <t xml:space="preserve">PI -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Contratacion de IV fase de SGSI </t>
    </r>
  </si>
  <si>
    <t>4 meses</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</si>
  <si>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soporte y mantenimiento del sistema NEON-Aplicativo de almacén, Inventarios y compras de la SSF.</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</si>
  <si>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</si>
  <si>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t>Selección Abreviada - Contratación Directa</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</si>
  <si>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Optimizar la gestión de los datos. </t>
    </r>
    <r>
      <rPr>
        <b/>
        <sz val="10"/>
        <rFont val="Arial Narrow"/>
        <family val="2"/>
      </rPr>
      <t>Objeto:</t>
    </r>
    <r>
      <rPr>
        <sz val="10"/>
        <rFont val="Arial Narrow"/>
        <family val="2"/>
      </rPr>
      <t xml:space="preserve">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r>
  </si>
  <si>
    <t>10 mesesy 15 días</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</si>
  <si>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Adquirir el soporte y desarrollo de la solución de Inteligencia de Negocios (BI), desarrollada e implementada para la Superintendencia del Subsidio Familiar, bajo la herramienta MICROSTRATEGY bajo la modalidad de bolsa de horas de soporte y desarrollo. </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</si>
  <si>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Renovacion licencias antivirus - KASPERSKY</t>
    </r>
  </si>
  <si>
    <t>Selección abreviada subasta inversa</t>
  </si>
  <si>
    <t>43211500;43211600;43212100</t>
  </si>
  <si>
    <r>
      <rPr>
        <b/>
        <sz val="10"/>
        <rFont val="Arial Narrow"/>
        <family val="2"/>
      </rPr>
      <t xml:space="preserve">PI - IMPLEMENTACIÓN, SOSTENIBILIDAD Y GESTIÓN DE LAS TICS EN LA SUPERINTENDENCIA DEL SUBSIDIO FAMILIAR BAJO EL MODELO DE ARQUITECTURA EMPRESARIAL (AE), NACIONAL. Actividad: </t>
    </r>
    <r>
      <rPr>
        <sz val="10"/>
        <rFont val="Arial Narrow"/>
        <family val="2"/>
      </rPr>
      <t xml:space="preserve"> Fortalecer  la infraestructura tecnológica. </t>
    </r>
    <r>
      <rPr>
        <b/>
        <sz val="10"/>
        <rFont val="Arial Narrow"/>
        <family val="2"/>
      </rPr>
      <t>Objeto:</t>
    </r>
    <r>
      <rPr>
        <sz val="10"/>
        <rFont val="Arial Narrow"/>
        <family val="2"/>
      </rPr>
      <t xml:space="preserve"> Adquisición de equipo de comunicaciones de voz y datos.  </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</si>
  <si>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Brindar soporte y mantenimiento a los quioscos interactivos de atención al ciudadano.</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</si>
  <si>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horas de soporte Premier de Microsoft, para la infraestructura tecnológica de la superintendencia del Subsidio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</si>
  <si>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Contratar el soporte, mantenimiento preventivo y correctivo incluyendo repuestos de la planta telefónica UNIFY OPENSCAPE BUSINESS X8, sus componentes y terminales IP de propiedad de la SSF.</t>
    </r>
  </si>
  <si>
    <t>Selección abreviada - Mínima cuantía</t>
  </si>
  <si>
    <r>
      <rPr>
        <b/>
        <sz val="10"/>
        <rFont val="Arial Narrow"/>
        <family val="2"/>
      </rPr>
      <t xml:space="preserve">Proyecto: IMPLEMENTACIÓN, SOSTENIBILIDAD Y GESTIÓN DE LAS TICS EN LA SUPERINTENDENCIA DEL SUBSIDIO FAMILIAR BAJO EL MODELO DE ARQUITECTURA EMPRESARIAL (AE), NACIONAL. Actividad: </t>
    </r>
    <r>
      <rPr>
        <sz val="10"/>
        <rFont val="Arial Narrow"/>
        <family val="2"/>
      </rPr>
      <t>Implementar metodologías, procesos e instrumentos de auditoría de TIC como soporte a la función de IVC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</si>
  <si>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Mantenimiento y soporte de UPS.  </t>
    </r>
  </si>
  <si>
    <r>
      <rPr>
        <b/>
        <sz val="10"/>
        <rFont val="Arial Narrow"/>
        <family val="2"/>
      </rPr>
      <t>PI - 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virtual privado (HOSTING -VPS) en la nube de la plataforma IBM bluemix para la SSF.</t>
    </r>
  </si>
  <si>
    <t>Selección abreviada Mínima cuantía</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</si>
  <si>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del licenciamiento de la herramienta de correo electrónico y Colaboracion en la Nube IBM y contratación de Servicios de Colaboracion relacionados.</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</si>
  <si>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Adquirir licenciamiento para el correo de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</si>
  <si>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actualización, soporte y mantenimiento de los aplicativos de Nómina y Talento Humano y  Portal del empleo - SICOF que posee la entidad.</t>
    </r>
  </si>
  <si>
    <t>09 meses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</si>
  <si>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Contratar el servicio de mantenimiento preventivo, correctivo y renovación de los servicios de soporte para repuestos, de la infraestructura central de computo de hardware HP,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</si>
  <si>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Contratar el servicio  de mantenimiento preventivo y correctivo del aplicativo control de acceso de la SSF.</t>
    </r>
  </si>
  <si>
    <t>Concurso de méritos abierto</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</si>
  <si>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los servicios profesionales a la SSF en el mantenimiento, actualización y soporte del sistema SIREVAC de la Superintendencia del Subsidio Familiar.</t>
    </r>
  </si>
  <si>
    <r>
      <t xml:space="preserve">PI: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Actualización licencia ORACLE.</t>
    </r>
  </si>
  <si>
    <t>5 meses y 15 días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</si>
  <si>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nuevas módulos del sistema Integrado del Subsidio Familiar.  </t>
    </r>
    <r>
      <rPr>
        <b/>
        <sz val="10"/>
        <rFont val="Arial Narrow"/>
        <family val="2"/>
      </rPr>
      <t>Objeto:</t>
    </r>
    <r>
      <rPr>
        <sz val="10"/>
        <rFont val="Arial Narrow"/>
        <family val="2"/>
      </rPr>
      <t xml:space="preserve"> Contratar el servicio de soporte, mantenimiento, optimización y mejoramiento a los procedimientos implementados en el sistema de Gestión de Tramites y servicios GTSS construido sobre la plataforma ESIGNA mediante la modalidad de Bolsa de Horas.</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</si>
  <si>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profesionales a la SSF para monitorear y controlar la ejecución del proyecto de mantenimiento y soporte de los aplicativos de Nómina y Talento Humano, Isolucion y Almacén de Inventarios y los demás que se requiera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</si>
  <si>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r>
  </si>
  <si>
    <t>2 meses y 20 días</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</si>
  <si>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Diseñar  e  Implementar procesos  de gobernabilidad  de  las TIC. </t>
    </r>
    <r>
      <rPr>
        <b/>
        <sz val="10"/>
        <rFont val="Arial Narrow"/>
        <family val="2"/>
      </rPr>
      <t xml:space="preserve">Objeto: </t>
    </r>
    <r>
      <rPr>
        <sz val="10"/>
        <rFont val="Arial Narrow"/>
        <family val="2"/>
      </rPr>
      <t>Contratacion de procedimientos de gobernabilidad en el marco de AE.</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</si>
  <si>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Renovar el licenciamiento del software ISOLUCION de la Superintendencia del Subsidio Familiar y contratar el servicio de actualización, soporte y mantenimiento del aplicativo.</t>
    </r>
  </si>
  <si>
    <t xml:space="preserve"> </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</si>
  <si>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PROCEDIMIENTO ADMINISTRATIVO SANCIONATORIO" para los funcionarios de la SSF.</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</si>
  <si>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Objeto:</t>
    </r>
    <r>
      <rPr>
        <sz val="10"/>
        <rFont val="Arial Narrow"/>
        <family val="2"/>
      </rPr>
      <t xml:space="preserve"> Suministrar tiquetes aéreos en rutas nacionales e internacionales para el desplazamiento y gastos de viaje de los colaboradores para realizar visitas a las diferentes Cajas de Compensación de la Superintendencia del Subsidio Familiar.</t>
    </r>
  </si>
  <si>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 </t>
    </r>
    <r>
      <rPr>
        <b/>
        <sz val="10"/>
        <rFont val="Arial Narrow"/>
        <family val="2"/>
      </rPr>
      <t>Objeto:</t>
    </r>
    <r>
      <rPr>
        <sz val="10"/>
        <rFont val="Arial Narrow"/>
        <family val="2"/>
      </rPr>
      <t xml:space="preserve"> Difundir y socializar los Derechos y Deberes de los afiliados a las Cajas de Compensación Familiar y las funciones de Inspección, Vigilancia y Control de la Superintendencia del Subsidio Familiar, especialmente los relacionados con las nuevas actividades que deban emprender las Cajas de Compensación Familiar en el marco de la Ley y la normatividad vigente.</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</si>
  <si>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Renovación del soporte para el licenciamiento de la herramienta Microstrategy del sistema de información Gerencial SIGER que posee la Superintendencia del Subsidio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</si>
  <si>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Renovar el licenciamiento de las herramientas de software IBM WEBSPHERE PORTAL y contratar el servicio de soporte y mantenimiento del Portal.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</si>
</sst>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quot;$&quot;* #,##0_-;_-&quot;$&quot;* &quot;-&quot;??_-;_-@_-"/>
    <numFmt numFmtId="165" formatCode="_(&quot;$&quot;\ * #,##0_);_(&quot;$&quot;\ * \(#,##0\);_(&quot;$&quot;\ * &quot;-&quot;??_);_(@_)"/>
    <numFmt numFmtId="167" formatCode="&quot;$&quot;#,##0.00"/>
  </numFmts>
  <fonts count="17" x14ac:knownFonts="1">
    <font>
      <sz val="10"/>
      <name val="Arial"/>
      <family val="2"/>
    </font>
    <font>
      <sz val="10"/>
      <name val="Arial"/>
      <family val="2"/>
    </font>
    <font>
      <sz val="10"/>
      <color rgb="FFFF0000"/>
      <name val="Arial Narrow"/>
      <family val="2"/>
    </font>
    <font>
      <sz val="10"/>
      <name val="Arial Narrow"/>
      <family val="2"/>
    </font>
    <font>
      <b/>
      <sz val="10"/>
      <color theme="1"/>
      <name val="Arial Narrow"/>
      <family val="2"/>
    </font>
    <font>
      <sz val="10"/>
      <color theme="1"/>
      <name val="Arial Narrow"/>
      <family val="2"/>
    </font>
    <font>
      <u/>
      <sz val="11"/>
      <color theme="10"/>
      <name val="Calibri"/>
      <family val="2"/>
      <scheme val="minor"/>
    </font>
    <font>
      <u/>
      <sz val="10"/>
      <name val="Arial Narrow"/>
      <family val="2"/>
    </font>
    <font>
      <b/>
      <sz val="10"/>
      <name val="Arial Narrow"/>
      <family val="2"/>
    </font>
    <font>
      <b/>
      <sz val="10"/>
      <name val="Verdana"/>
      <family val="2"/>
    </font>
    <font>
      <b/>
      <sz val="10"/>
      <color theme="0"/>
      <name val="Arial Narrow"/>
      <family val="2"/>
    </font>
    <font>
      <sz val="10"/>
      <name val="Verdana"/>
      <family val="2"/>
    </font>
    <font>
      <sz val="10"/>
      <color rgb="FFFF0000"/>
      <name val="Arial"/>
      <family val="2"/>
    </font>
    <font>
      <sz val="10"/>
      <name val="Calibri"/>
      <family val="2"/>
    </font>
    <font>
      <b/>
      <sz val="10"/>
      <color indexed="8"/>
      <name val="Calibri"/>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bgColor indexed="64"/>
      </patternFill>
    </fill>
    <fill>
      <patternFill patternType="solid">
        <fgColor rgb="FFFFFF00"/>
        <bgColor indexed="64"/>
      </patternFill>
    </fill>
    <fill>
      <patternFill patternType="solid">
        <fgColor theme="6" tint="0.59999389629810485"/>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9" fillId="3" borderId="0">
      <alignment horizontal="center" vertical="center"/>
    </xf>
    <xf numFmtId="49" fontId="11" fillId="0" borderId="0">
      <alignment horizontal="left" vertical="center"/>
    </xf>
    <xf numFmtId="44"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2" fillId="2" borderId="0" xfId="0" applyFont="1" applyFill="1" applyAlignment="1">
      <alignment wrapText="1"/>
    </xf>
    <xf numFmtId="0" fontId="3" fillId="2" borderId="0" xfId="0" applyFont="1" applyFill="1" applyAlignment="1">
      <alignment wrapText="1"/>
    </xf>
    <xf numFmtId="0" fontId="4" fillId="0" borderId="0" xfId="0" applyFont="1" applyAlignment="1">
      <alignment horizontal="left"/>
    </xf>
    <xf numFmtId="0" fontId="3" fillId="0" borderId="0" xfId="0" applyFont="1" applyAlignment="1">
      <alignment wrapText="1"/>
    </xf>
    <xf numFmtId="0" fontId="5" fillId="0" borderId="1" xfId="0" applyFont="1" applyBorder="1" applyAlignment="1">
      <alignment horizontal="left" wrapText="1"/>
    </xf>
    <xf numFmtId="0" fontId="3" fillId="0" borderId="2" xfId="0" applyFont="1" applyBorder="1" applyAlignment="1">
      <alignment wrapText="1"/>
    </xf>
    <xf numFmtId="0" fontId="5" fillId="0" borderId="3" xfId="0" applyFont="1" applyBorder="1" applyAlignment="1">
      <alignment wrapText="1"/>
    </xf>
    <xf numFmtId="0" fontId="3" fillId="0" borderId="4" xfId="0" applyFont="1" applyBorder="1" applyAlignment="1">
      <alignment wrapText="1"/>
    </xf>
    <xf numFmtId="0" fontId="3" fillId="0" borderId="4" xfId="0" quotePrefix="1" applyFont="1" applyBorder="1" applyAlignment="1">
      <alignment horizontal="left" wrapText="1"/>
    </xf>
    <xf numFmtId="0" fontId="7" fillId="0" borderId="4" xfId="2" quotePrefix="1" applyFont="1" applyBorder="1" applyAlignment="1">
      <alignment wrapText="1"/>
    </xf>
    <xf numFmtId="0" fontId="5" fillId="0" borderId="3" xfId="0" applyFont="1" applyBorder="1" applyAlignment="1">
      <alignment vertical="center" wrapText="1"/>
    </xf>
    <xf numFmtId="0" fontId="3" fillId="0" borderId="4" xfId="0" applyFont="1" applyBorder="1" applyAlignment="1">
      <alignment vertical="center" wrapText="1"/>
    </xf>
    <xf numFmtId="164" fontId="3" fillId="0" borderId="4" xfId="1" quotePrefix="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4" fontId="2" fillId="2" borderId="0" xfId="0" applyNumberFormat="1" applyFont="1" applyFill="1" applyAlignment="1">
      <alignment wrapText="1"/>
    </xf>
    <xf numFmtId="0" fontId="5" fillId="0" borderId="5" xfId="0" applyFont="1" applyBorder="1" applyAlignment="1">
      <alignment horizontal="left" wrapText="1"/>
    </xf>
    <xf numFmtId="0" fontId="10" fillId="4" borderId="7" xfId="3" applyFont="1" applyFill="1" applyBorder="1" applyAlignment="1" applyProtection="1">
      <alignment horizontal="center" vertical="center" wrapText="1"/>
    </xf>
    <xf numFmtId="2" fontId="3" fillId="0" borderId="7" xfId="4" applyNumberFormat="1"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49" fontId="3" fillId="0" borderId="7" xfId="4" applyFont="1" applyFill="1" applyBorder="1" applyAlignment="1" applyProtection="1">
      <alignment horizontal="left" vertical="center" wrapText="1"/>
    </xf>
    <xf numFmtId="164" fontId="3" fillId="0" borderId="7" xfId="1" applyNumberFormat="1" applyFont="1" applyFill="1" applyBorder="1" applyAlignment="1">
      <alignment vertical="center" wrapText="1"/>
    </xf>
    <xf numFmtId="1" fontId="3" fillId="0" borderId="7" xfId="4" applyNumberFormat="1" applyFont="1" applyFill="1" applyBorder="1" applyAlignment="1" applyProtection="1">
      <alignment horizontal="left" vertical="center" wrapText="1"/>
      <protection locked="0"/>
    </xf>
    <xf numFmtId="0" fontId="3" fillId="0" borderId="7" xfId="4" applyNumberFormat="1" applyFont="1" applyFill="1" applyBorder="1" applyAlignment="1" applyProtection="1">
      <alignment horizontal="left" vertical="center" wrapText="1"/>
      <protection locked="0"/>
    </xf>
    <xf numFmtId="164" fontId="3" fillId="0" borderId="7" xfId="1"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164" fontId="3" fillId="0" borderId="7" xfId="5" applyNumberFormat="1" applyFont="1" applyFill="1" applyBorder="1" applyAlignment="1">
      <alignment horizontal="center" vertical="center" wrapText="1"/>
    </xf>
    <xf numFmtId="0" fontId="12" fillId="0" borderId="0" xfId="0" applyFont="1"/>
    <xf numFmtId="49" fontId="3" fillId="0" borderId="7" xfId="0" applyNumberFormat="1" applyFont="1" applyFill="1" applyBorder="1" applyAlignment="1">
      <alignment horizontal="center" vertical="center" wrapText="1"/>
    </xf>
    <xf numFmtId="164" fontId="3" fillId="0" borderId="8" xfId="6" applyNumberFormat="1" applyFont="1" applyFill="1" applyBorder="1" applyAlignment="1">
      <alignment vertical="center" wrapText="1"/>
    </xf>
    <xf numFmtId="0" fontId="0" fillId="0" borderId="0" xfId="0" applyFill="1"/>
    <xf numFmtId="2" fontId="3" fillId="0" borderId="8" xfId="4" applyNumberFormat="1" applyFont="1" applyFill="1" applyBorder="1" applyAlignment="1" applyProtection="1">
      <alignment horizontal="left" vertical="center" wrapText="1"/>
      <protection locked="0"/>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8" xfId="4" applyFont="1" applyFill="1" applyBorder="1" applyAlignment="1" applyProtection="1">
      <alignment horizontal="left" vertical="center" wrapText="1"/>
    </xf>
    <xf numFmtId="164" fontId="3" fillId="0" borderId="8" xfId="1" applyNumberFormat="1" applyFont="1" applyFill="1" applyBorder="1" applyAlignment="1">
      <alignment vertical="center" wrapText="1"/>
    </xf>
    <xf numFmtId="2" fontId="3" fillId="0" borderId="9" xfId="4" applyNumberFormat="1" applyFont="1" applyFill="1" applyBorder="1" applyAlignment="1" applyProtection="1">
      <alignment horizontal="left" vertical="center" wrapText="1"/>
      <protection locked="0"/>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49" fontId="3" fillId="0" borderId="9" xfId="4" applyFont="1" applyFill="1" applyBorder="1" applyAlignment="1" applyProtection="1">
      <alignment horizontal="left" vertical="center" wrapText="1"/>
    </xf>
    <xf numFmtId="164" fontId="3" fillId="0" borderId="9" xfId="1" applyNumberFormat="1" applyFont="1" applyFill="1" applyBorder="1" applyAlignment="1">
      <alignment vertical="center" wrapText="1"/>
    </xf>
    <xf numFmtId="0" fontId="8" fillId="0" borderId="7" xfId="0" applyFont="1" applyFill="1" applyBorder="1" applyAlignment="1">
      <alignment vertical="center" wrapText="1"/>
    </xf>
    <xf numFmtId="0" fontId="3" fillId="0" borderId="8" xfId="0" applyFont="1" applyFill="1" applyBorder="1" applyAlignment="1">
      <alignment horizontal="left" vertical="center" wrapText="1"/>
    </xf>
    <xf numFmtId="1" fontId="3" fillId="0" borderId="7" xfId="0" applyNumberFormat="1" applyFont="1" applyFill="1" applyBorder="1" applyAlignment="1">
      <alignment horizontal="left" vertical="center" wrapText="1"/>
    </xf>
    <xf numFmtId="2" fontId="3" fillId="0" borderId="7" xfId="0" applyNumberFormat="1" applyFont="1" applyFill="1" applyBorder="1" applyAlignment="1">
      <alignment horizontal="left" vertical="center" wrapText="1"/>
    </xf>
    <xf numFmtId="0" fontId="0" fillId="5" borderId="0" xfId="0" applyFill="1"/>
    <xf numFmtId="0" fontId="0" fillId="6" borderId="0" xfId="0" applyFill="1"/>
    <xf numFmtId="1" fontId="3" fillId="0" borderId="8" xfId="0" applyNumberFormat="1" applyFont="1" applyFill="1" applyBorder="1" applyAlignment="1">
      <alignment horizontal="left" vertical="center" wrapText="1"/>
    </xf>
    <xf numFmtId="1" fontId="3" fillId="0" borderId="8" xfId="4" applyNumberFormat="1" applyFont="1" applyFill="1" applyBorder="1" applyAlignment="1" applyProtection="1">
      <alignment horizontal="left" vertical="center" wrapText="1"/>
      <protection locked="0"/>
    </xf>
    <xf numFmtId="0" fontId="8" fillId="0" borderId="8" xfId="0" applyFont="1" applyFill="1" applyBorder="1" applyAlignment="1">
      <alignment vertical="center" wrapText="1"/>
    </xf>
    <xf numFmtId="0" fontId="3" fillId="0" borderId="9" xfId="4" applyNumberFormat="1" applyFont="1" applyFill="1" applyBorder="1" applyAlignment="1" applyProtection="1">
      <alignment horizontal="left" vertical="center" wrapText="1"/>
      <protection locked="0"/>
    </xf>
    <xf numFmtId="0" fontId="8" fillId="0" borderId="9" xfId="0" applyFont="1" applyFill="1" applyBorder="1" applyAlignment="1">
      <alignment vertical="center" wrapText="1"/>
    </xf>
    <xf numFmtId="49" fontId="1" fillId="0" borderId="9" xfId="0" applyNumberFormat="1" applyFont="1" applyFill="1" applyBorder="1" applyAlignment="1">
      <alignment horizontal="center" vertical="center" wrapText="1"/>
    </xf>
    <xf numFmtId="1" fontId="3" fillId="0" borderId="9" xfId="4" applyNumberFormat="1" applyFont="1" applyFill="1" applyBorder="1" applyAlignment="1" applyProtection="1">
      <alignment horizontal="left" vertical="center" wrapText="1"/>
      <protection locked="0"/>
    </xf>
    <xf numFmtId="0" fontId="13" fillId="0" borderId="8" xfId="0" applyFont="1" applyFill="1" applyBorder="1" applyAlignment="1">
      <alignment vertical="center" wrapText="1"/>
    </xf>
    <xf numFmtId="0" fontId="3" fillId="0" borderId="8" xfId="4" applyNumberFormat="1" applyFont="1" applyFill="1" applyBorder="1" applyAlignment="1" applyProtection="1">
      <alignment horizontal="left" vertical="center" wrapText="1"/>
      <protection locked="0"/>
    </xf>
    <xf numFmtId="0" fontId="1" fillId="0" borderId="0" xfId="0" applyFont="1"/>
    <xf numFmtId="165" fontId="8" fillId="2" borderId="7" xfId="0" applyNumberFormat="1" applyFont="1" applyFill="1" applyBorder="1" applyAlignment="1">
      <alignment wrapText="1"/>
    </xf>
    <xf numFmtId="167" fontId="0" fillId="0" borderId="0" xfId="0" applyNumberFormat="1"/>
    <xf numFmtId="14" fontId="3" fillId="0" borderId="6" xfId="0" applyNumberFormat="1" applyFont="1" applyBorder="1" applyAlignment="1">
      <alignment vertical="center" wrapText="1"/>
    </xf>
  </cellXfs>
  <cellStyles count="7">
    <cellStyle name="BodyStyle" xfId="4"/>
    <cellStyle name="HeaderStyle" xfId="3"/>
    <cellStyle name="Hipervínculo" xfId="2" builtinId="8"/>
    <cellStyle name="Moneda" xfId="1" builtinId="4"/>
    <cellStyle name="Moneda 4" xfId="5"/>
    <cellStyle name="Moneda 5"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1"/>
  <sheetViews>
    <sheetView tabSelected="1" topLeftCell="A13" zoomScaleNormal="100" workbookViewId="0">
      <pane xSplit="2" ySplit="6" topLeftCell="H155" activePane="bottomRight" state="frozen"/>
      <selection activeCell="A13" sqref="A13"/>
      <selection pane="topRight" activeCell="C13" sqref="C13"/>
      <selection pane="bottomLeft" activeCell="A19" sqref="A19"/>
      <selection pane="bottomRight" activeCell="A19" sqref="A19:K156"/>
    </sheetView>
  </sheetViews>
  <sheetFormatPr baseColWidth="10" defaultRowHeight="12.75" x14ac:dyDescent="0.2"/>
  <cols>
    <col min="1" max="1" width="15.140625" customWidth="1"/>
    <col min="2" max="2" width="74" customWidth="1"/>
    <col min="3" max="3" width="15" customWidth="1"/>
    <col min="4" max="4" width="13.5703125" customWidth="1"/>
    <col min="5" max="5" width="17.7109375" customWidth="1"/>
    <col min="6" max="6" width="20.5703125" customWidth="1"/>
    <col min="7" max="7" width="16" customWidth="1"/>
    <col min="8" max="8" width="14.5703125" customWidth="1"/>
    <col min="9" max="9" width="12.5703125" customWidth="1"/>
    <col min="10" max="10" width="17.7109375" customWidth="1"/>
    <col min="11" max="11" width="45.42578125" customWidth="1"/>
  </cols>
  <sheetData>
    <row r="1" spans="1:11" x14ac:dyDescent="0.2">
      <c r="A1" s="1"/>
      <c r="B1" s="2"/>
      <c r="C1" s="1"/>
      <c r="D1" s="1"/>
      <c r="E1" s="1"/>
      <c r="F1" s="1"/>
      <c r="G1" s="1"/>
      <c r="H1" s="1"/>
      <c r="I1" s="1"/>
      <c r="J1" s="1"/>
      <c r="K1" s="1"/>
    </row>
    <row r="2" spans="1:11" x14ac:dyDescent="0.2">
      <c r="A2" s="3" t="s">
        <v>0</v>
      </c>
      <c r="B2" s="4"/>
      <c r="C2" s="1"/>
      <c r="D2" s="1"/>
      <c r="E2" s="1"/>
      <c r="F2" s="1"/>
      <c r="G2" s="1"/>
      <c r="H2" s="1"/>
      <c r="I2" s="1"/>
      <c r="J2" s="1"/>
      <c r="K2" s="1"/>
    </row>
    <row r="3" spans="1:11" x14ac:dyDescent="0.2">
      <c r="A3" s="3"/>
      <c r="B3" s="4"/>
      <c r="C3" s="1"/>
      <c r="D3" s="1"/>
      <c r="E3" s="1"/>
      <c r="F3" s="1"/>
      <c r="G3" s="1"/>
      <c r="H3" s="1"/>
      <c r="I3" s="1"/>
      <c r="J3" s="1"/>
      <c r="K3" s="1"/>
    </row>
    <row r="4" spans="1:11" ht="13.5" thickBot="1" x14ac:dyDescent="0.25">
      <c r="A4" s="3" t="s">
        <v>1</v>
      </c>
      <c r="B4" s="4"/>
      <c r="C4" s="1"/>
      <c r="D4" s="1"/>
      <c r="E4" s="1"/>
      <c r="F4" s="1"/>
      <c r="G4" s="1"/>
      <c r="H4" s="1"/>
      <c r="I4" s="1"/>
      <c r="J4" s="1"/>
      <c r="K4" s="1"/>
    </row>
    <row r="5" spans="1:11" x14ac:dyDescent="0.2">
      <c r="A5" s="5" t="s">
        <v>2</v>
      </c>
      <c r="B5" s="6" t="s">
        <v>3</v>
      </c>
      <c r="C5" s="1"/>
      <c r="D5" s="1"/>
      <c r="E5" s="1"/>
      <c r="F5" s="1"/>
      <c r="G5" s="1"/>
      <c r="H5" s="1"/>
      <c r="I5" s="1"/>
      <c r="J5" s="1"/>
      <c r="K5" s="1"/>
    </row>
    <row r="6" spans="1:11" x14ac:dyDescent="0.2">
      <c r="A6" s="7" t="s">
        <v>4</v>
      </c>
      <c r="B6" s="8" t="s">
        <v>5</v>
      </c>
      <c r="C6" s="1"/>
      <c r="D6" s="1"/>
      <c r="E6" s="1"/>
      <c r="F6" s="1"/>
      <c r="G6" s="1"/>
      <c r="H6" s="1"/>
      <c r="I6" s="1"/>
      <c r="J6" s="1"/>
      <c r="K6" s="1"/>
    </row>
    <row r="7" spans="1:11" x14ac:dyDescent="0.2">
      <c r="A7" s="7" t="s">
        <v>6</v>
      </c>
      <c r="B7" s="9">
        <v>3487800</v>
      </c>
      <c r="C7" s="1"/>
      <c r="D7" s="1"/>
      <c r="E7" s="1"/>
      <c r="F7" s="1"/>
      <c r="G7" s="1"/>
      <c r="H7" s="1"/>
      <c r="I7" s="1"/>
      <c r="J7" s="1"/>
      <c r="K7" s="1"/>
    </row>
    <row r="8" spans="1:11" x14ac:dyDescent="0.2">
      <c r="A8" s="7" t="s">
        <v>7</v>
      </c>
      <c r="B8" s="10" t="s">
        <v>8</v>
      </c>
      <c r="C8" s="1"/>
      <c r="D8" s="1"/>
      <c r="E8" s="1"/>
      <c r="F8" s="1"/>
      <c r="G8" s="1"/>
      <c r="H8" s="1"/>
      <c r="I8" s="1"/>
      <c r="J8" s="1"/>
      <c r="K8" s="1"/>
    </row>
    <row r="9" spans="1:11" ht="153" x14ac:dyDescent="0.2">
      <c r="A9" s="11" t="s">
        <v>9</v>
      </c>
      <c r="B9" s="8" t="s">
        <v>10</v>
      </c>
      <c r="C9" s="1"/>
      <c r="D9" s="1"/>
      <c r="E9" s="1"/>
      <c r="F9" s="1"/>
      <c r="G9" s="1"/>
      <c r="H9" s="1"/>
      <c r="I9" s="1"/>
      <c r="J9" s="1"/>
      <c r="K9" s="1"/>
    </row>
    <row r="10" spans="1:11" ht="38.25" x14ac:dyDescent="0.2">
      <c r="A10" s="11" t="s">
        <v>11</v>
      </c>
      <c r="B10" s="8" t="s">
        <v>12</v>
      </c>
      <c r="C10" s="1"/>
      <c r="D10" s="1"/>
      <c r="E10" s="1"/>
      <c r="F10" s="1"/>
      <c r="G10" s="1"/>
      <c r="H10" s="1"/>
      <c r="I10" s="1"/>
      <c r="J10" s="1"/>
      <c r="K10" s="1"/>
    </row>
    <row r="11" spans="1:11" ht="25.5" x14ac:dyDescent="0.2">
      <c r="A11" s="7" t="s">
        <v>13</v>
      </c>
      <c r="B11" s="12" t="s">
        <v>14</v>
      </c>
      <c r="C11" s="1"/>
      <c r="D11" s="1"/>
      <c r="E11" s="1"/>
      <c r="F11" s="1"/>
      <c r="G11" s="1"/>
      <c r="H11" s="1"/>
      <c r="I11" s="1"/>
      <c r="J11" s="1"/>
      <c r="K11" s="1"/>
    </row>
    <row r="12" spans="1:11" x14ac:dyDescent="0.2">
      <c r="A12" s="11" t="s">
        <v>15</v>
      </c>
      <c r="B12" s="13">
        <f>G157</f>
        <v>9178053683.0400009</v>
      </c>
      <c r="C12" s="1"/>
      <c r="D12" s="1"/>
      <c r="E12" s="1"/>
      <c r="F12" s="1"/>
      <c r="G12" s="1"/>
      <c r="H12" s="1"/>
      <c r="I12" s="1"/>
      <c r="J12" s="1"/>
      <c r="K12" s="1"/>
    </row>
    <row r="13" spans="1:11" ht="38.25" x14ac:dyDescent="0.2">
      <c r="A13" s="11" t="s">
        <v>16</v>
      </c>
      <c r="B13" s="14">
        <v>206560760</v>
      </c>
      <c r="C13" s="1"/>
      <c r="D13" s="1"/>
      <c r="E13" s="1"/>
      <c r="F13" s="1"/>
      <c r="G13" s="1"/>
      <c r="H13" s="1"/>
      <c r="I13" s="1"/>
      <c r="J13" s="1"/>
      <c r="K13" s="1"/>
    </row>
    <row r="14" spans="1:11" ht="38.25" x14ac:dyDescent="0.2">
      <c r="A14" s="11" t="s">
        <v>17</v>
      </c>
      <c r="B14" s="15">
        <v>20656076</v>
      </c>
      <c r="C14" s="1"/>
      <c r="D14" s="1"/>
      <c r="E14" s="1"/>
      <c r="F14" s="1"/>
      <c r="G14" s="16"/>
      <c r="H14" s="1"/>
      <c r="I14" s="1"/>
      <c r="J14" s="1"/>
      <c r="K14" s="1"/>
    </row>
    <row r="15" spans="1:11" ht="39" thickBot="1" x14ac:dyDescent="0.25">
      <c r="A15" s="17" t="s">
        <v>18</v>
      </c>
      <c r="B15" s="61">
        <v>42961</v>
      </c>
      <c r="C15" s="1"/>
      <c r="D15" s="1"/>
      <c r="E15" s="1"/>
      <c r="F15" s="1"/>
      <c r="G15" s="16"/>
      <c r="H15" s="1"/>
      <c r="I15" s="1"/>
      <c r="J15" s="1"/>
      <c r="K15" s="1"/>
    </row>
    <row r="16" spans="1:11" ht="6" customHeight="1" x14ac:dyDescent="0.2">
      <c r="A16" s="1"/>
      <c r="B16" s="2"/>
      <c r="C16" s="1"/>
      <c r="D16" s="1"/>
      <c r="E16" s="1"/>
      <c r="F16" s="1"/>
      <c r="G16" s="1"/>
      <c r="H16" s="1"/>
      <c r="I16" s="1"/>
      <c r="J16" s="1"/>
      <c r="K16" s="1"/>
    </row>
    <row r="17" spans="1:11" ht="6" customHeight="1" x14ac:dyDescent="0.2">
      <c r="A17" s="2"/>
      <c r="B17" s="2"/>
      <c r="C17" s="2"/>
      <c r="D17" s="2"/>
      <c r="E17" s="2"/>
      <c r="F17" s="2"/>
      <c r="G17" s="2"/>
      <c r="H17" s="2"/>
      <c r="I17" s="2"/>
      <c r="J17" s="2"/>
      <c r="K17" s="2"/>
    </row>
    <row r="18" spans="1:11" ht="39.75" customHeight="1" x14ac:dyDescent="0.2">
      <c r="A18" s="18" t="s">
        <v>19</v>
      </c>
      <c r="B18" s="18" t="s">
        <v>20</v>
      </c>
      <c r="C18" s="18" t="s">
        <v>21</v>
      </c>
      <c r="D18" s="18" t="s">
        <v>22</v>
      </c>
      <c r="E18" s="18" t="s">
        <v>23</v>
      </c>
      <c r="F18" s="18" t="s">
        <v>24</v>
      </c>
      <c r="G18" s="18" t="s">
        <v>25</v>
      </c>
      <c r="H18" s="18" t="s">
        <v>26</v>
      </c>
      <c r="I18" s="18" t="s">
        <v>27</v>
      </c>
      <c r="J18" s="18" t="s">
        <v>28</v>
      </c>
      <c r="K18" s="18" t="s">
        <v>29</v>
      </c>
    </row>
    <row r="19" spans="1:11" ht="51" customHeight="1" x14ac:dyDescent="0.2">
      <c r="A19" s="19" t="s">
        <v>30</v>
      </c>
      <c r="B19" s="20" t="s">
        <v>31</v>
      </c>
      <c r="C19" s="21" t="s">
        <v>32</v>
      </c>
      <c r="D19" s="21" t="s">
        <v>33</v>
      </c>
      <c r="E19" s="22" t="s">
        <v>34</v>
      </c>
      <c r="F19" s="20" t="s">
        <v>35</v>
      </c>
      <c r="G19" s="23">
        <v>3000000</v>
      </c>
      <c r="H19" s="23">
        <v>3000000</v>
      </c>
      <c r="I19" s="21" t="s">
        <v>36</v>
      </c>
      <c r="J19" s="21" t="s">
        <v>37</v>
      </c>
      <c r="K19" s="20" t="s">
        <v>38</v>
      </c>
    </row>
    <row r="20" spans="1:11" ht="48.75" customHeight="1" x14ac:dyDescent="0.2">
      <c r="A20" s="24">
        <v>32101600</v>
      </c>
      <c r="B20" s="20" t="s">
        <v>39</v>
      </c>
      <c r="C20" s="21" t="s">
        <v>40</v>
      </c>
      <c r="D20" s="21" t="s">
        <v>41</v>
      </c>
      <c r="E20" s="22" t="s">
        <v>42</v>
      </c>
      <c r="F20" s="20" t="s">
        <v>35</v>
      </c>
      <c r="G20" s="23">
        <v>6000000</v>
      </c>
      <c r="H20" s="23">
        <v>6000000</v>
      </c>
      <c r="I20" s="21" t="s">
        <v>36</v>
      </c>
      <c r="J20" s="21" t="s">
        <v>37</v>
      </c>
      <c r="K20" s="20" t="s">
        <v>38</v>
      </c>
    </row>
    <row r="21" spans="1:11" ht="48.75" customHeight="1" x14ac:dyDescent="0.2">
      <c r="A21" s="25">
        <v>72101506</v>
      </c>
      <c r="B21" s="20" t="s">
        <v>43</v>
      </c>
      <c r="C21" s="21" t="s">
        <v>40</v>
      </c>
      <c r="D21" s="21" t="s">
        <v>44</v>
      </c>
      <c r="E21" s="22" t="s">
        <v>45</v>
      </c>
      <c r="F21" s="20" t="s">
        <v>35</v>
      </c>
      <c r="G21" s="26">
        <v>15000000</v>
      </c>
      <c r="H21" s="26">
        <v>15000000</v>
      </c>
      <c r="I21" s="21" t="s">
        <v>36</v>
      </c>
      <c r="J21" s="21" t="s">
        <v>37</v>
      </c>
      <c r="K21" s="20" t="s">
        <v>38</v>
      </c>
    </row>
    <row r="22" spans="1:11" ht="51" customHeight="1" x14ac:dyDescent="0.2">
      <c r="A22" s="24">
        <v>46191600</v>
      </c>
      <c r="B22" s="20" t="s">
        <v>46</v>
      </c>
      <c r="C22" s="21" t="s">
        <v>32</v>
      </c>
      <c r="D22" s="21" t="s">
        <v>33</v>
      </c>
      <c r="E22" s="22" t="s">
        <v>42</v>
      </c>
      <c r="F22" s="20" t="s">
        <v>35</v>
      </c>
      <c r="G22" s="23">
        <v>10000000</v>
      </c>
      <c r="H22" s="23">
        <v>10000000</v>
      </c>
      <c r="I22" s="21" t="s">
        <v>36</v>
      </c>
      <c r="J22" s="21" t="s">
        <v>37</v>
      </c>
      <c r="K22" s="20" t="s">
        <v>38</v>
      </c>
    </row>
    <row r="23" spans="1:11" ht="51" customHeight="1" x14ac:dyDescent="0.2">
      <c r="A23" s="24">
        <v>78181500</v>
      </c>
      <c r="B23" s="20" t="s">
        <v>47</v>
      </c>
      <c r="C23" s="21" t="s">
        <v>48</v>
      </c>
      <c r="D23" s="21" t="s">
        <v>49</v>
      </c>
      <c r="E23" s="22" t="s">
        <v>42</v>
      </c>
      <c r="F23" s="20" t="s">
        <v>35</v>
      </c>
      <c r="G23" s="23">
        <v>14065410</v>
      </c>
      <c r="H23" s="23">
        <v>14065410</v>
      </c>
      <c r="I23" s="21" t="s">
        <v>36</v>
      </c>
      <c r="J23" s="21" t="s">
        <v>37</v>
      </c>
      <c r="K23" s="20" t="s">
        <v>38</v>
      </c>
    </row>
    <row r="24" spans="1:11" ht="51" customHeight="1" x14ac:dyDescent="0.2">
      <c r="A24" s="24">
        <v>76111501</v>
      </c>
      <c r="B24" s="20" t="s">
        <v>50</v>
      </c>
      <c r="C24" s="21" t="s">
        <v>48</v>
      </c>
      <c r="D24" s="21" t="s">
        <v>51</v>
      </c>
      <c r="E24" s="22" t="s">
        <v>34</v>
      </c>
      <c r="F24" s="20" t="s">
        <v>35</v>
      </c>
      <c r="G24" s="26">
        <v>224912807.25</v>
      </c>
      <c r="H24" s="26">
        <v>224912807.25</v>
      </c>
      <c r="I24" s="21" t="s">
        <v>36</v>
      </c>
      <c r="J24" s="21" t="s">
        <v>37</v>
      </c>
      <c r="K24" s="20" t="s">
        <v>38</v>
      </c>
    </row>
    <row r="25" spans="1:11" ht="63.75" customHeight="1" x14ac:dyDescent="0.2">
      <c r="A25" s="24">
        <v>92121500</v>
      </c>
      <c r="B25" s="20" t="s">
        <v>52</v>
      </c>
      <c r="C25" s="21" t="s">
        <v>40</v>
      </c>
      <c r="D25" s="21" t="s">
        <v>53</v>
      </c>
      <c r="E25" s="22" t="s">
        <v>54</v>
      </c>
      <c r="F25" s="20" t="s">
        <v>35</v>
      </c>
      <c r="G25" s="26">
        <v>115305701</v>
      </c>
      <c r="H25" s="26">
        <v>115305701</v>
      </c>
      <c r="I25" s="21" t="s">
        <v>36</v>
      </c>
      <c r="J25" s="21" t="s">
        <v>37</v>
      </c>
      <c r="K25" s="20" t="s">
        <v>38</v>
      </c>
    </row>
    <row r="26" spans="1:11" ht="51" customHeight="1" x14ac:dyDescent="0.2">
      <c r="A26" s="24">
        <v>72154300</v>
      </c>
      <c r="B26" s="20" t="s">
        <v>55</v>
      </c>
      <c r="C26" s="21" t="s">
        <v>56</v>
      </c>
      <c r="D26" s="21" t="s">
        <v>51</v>
      </c>
      <c r="E26" s="22" t="s">
        <v>42</v>
      </c>
      <c r="F26" s="20" t="s">
        <v>35</v>
      </c>
      <c r="G26" s="26">
        <v>5094300</v>
      </c>
      <c r="H26" s="26">
        <v>5094300</v>
      </c>
      <c r="I26" s="21" t="s">
        <v>36</v>
      </c>
      <c r="J26" s="21" t="s">
        <v>37</v>
      </c>
      <c r="K26" s="20" t="s">
        <v>38</v>
      </c>
    </row>
    <row r="27" spans="1:11" ht="51" customHeight="1" x14ac:dyDescent="0.2">
      <c r="A27" s="24">
        <v>78111800</v>
      </c>
      <c r="B27" s="20" t="s">
        <v>57</v>
      </c>
      <c r="C27" s="21" t="s">
        <v>58</v>
      </c>
      <c r="D27" s="21" t="s">
        <v>59</v>
      </c>
      <c r="E27" s="22" t="s">
        <v>60</v>
      </c>
      <c r="F27" s="20" t="s">
        <v>35</v>
      </c>
      <c r="G27" s="26">
        <v>396421333</v>
      </c>
      <c r="H27" s="26">
        <v>396421333</v>
      </c>
      <c r="I27" s="21" t="s">
        <v>36</v>
      </c>
      <c r="J27" s="21" t="s">
        <v>37</v>
      </c>
      <c r="K27" s="20" t="s">
        <v>38</v>
      </c>
    </row>
    <row r="28" spans="1:11" ht="51" customHeight="1" x14ac:dyDescent="0.2">
      <c r="A28" s="24">
        <v>55101519</v>
      </c>
      <c r="B28" s="27" t="s">
        <v>61</v>
      </c>
      <c r="C28" s="21" t="s">
        <v>48</v>
      </c>
      <c r="D28" s="21" t="s">
        <v>62</v>
      </c>
      <c r="E28" s="22" t="s">
        <v>45</v>
      </c>
      <c r="F28" s="20" t="s">
        <v>35</v>
      </c>
      <c r="G28" s="23">
        <v>4500000</v>
      </c>
      <c r="H28" s="23">
        <v>4500000</v>
      </c>
      <c r="I28" s="21" t="s">
        <v>36</v>
      </c>
      <c r="J28" s="21" t="s">
        <v>37</v>
      </c>
      <c r="K28" s="20" t="s">
        <v>38</v>
      </c>
    </row>
    <row r="29" spans="1:11" ht="51" customHeight="1" x14ac:dyDescent="0.2">
      <c r="A29" s="24">
        <v>55101519</v>
      </c>
      <c r="B29" s="20" t="s">
        <v>63</v>
      </c>
      <c r="C29" s="21" t="s">
        <v>64</v>
      </c>
      <c r="D29" s="21" t="s">
        <v>49</v>
      </c>
      <c r="E29" s="22" t="s">
        <v>45</v>
      </c>
      <c r="F29" s="20" t="s">
        <v>35</v>
      </c>
      <c r="G29" s="23">
        <v>10000000</v>
      </c>
      <c r="H29" s="23">
        <v>10000000</v>
      </c>
      <c r="I29" s="21" t="s">
        <v>36</v>
      </c>
      <c r="J29" s="21" t="s">
        <v>37</v>
      </c>
      <c r="K29" s="20" t="s">
        <v>38</v>
      </c>
    </row>
    <row r="30" spans="1:11" ht="51" customHeight="1" x14ac:dyDescent="0.2">
      <c r="A30" s="24">
        <v>80101500</v>
      </c>
      <c r="B30" s="20" t="s">
        <v>65</v>
      </c>
      <c r="C30" s="21" t="s">
        <v>64</v>
      </c>
      <c r="D30" s="21" t="s">
        <v>66</v>
      </c>
      <c r="E30" s="22" t="s">
        <v>42</v>
      </c>
      <c r="F30" s="20" t="s">
        <v>35</v>
      </c>
      <c r="G30" s="26">
        <v>7942008</v>
      </c>
      <c r="H30" s="26">
        <v>7942008</v>
      </c>
      <c r="I30" s="21" t="s">
        <v>36</v>
      </c>
      <c r="J30" s="21" t="s">
        <v>67</v>
      </c>
      <c r="K30" s="20" t="s">
        <v>38</v>
      </c>
    </row>
    <row r="31" spans="1:11" ht="51" customHeight="1" x14ac:dyDescent="0.2">
      <c r="A31" s="19" t="s">
        <v>68</v>
      </c>
      <c r="B31" s="20" t="s">
        <v>69</v>
      </c>
      <c r="C31" s="21" t="s">
        <v>70</v>
      </c>
      <c r="D31" s="21" t="s">
        <v>33</v>
      </c>
      <c r="E31" s="22" t="s">
        <v>42</v>
      </c>
      <c r="F31" s="20" t="s">
        <v>35</v>
      </c>
      <c r="G31" s="23">
        <v>10000000</v>
      </c>
      <c r="H31" s="23">
        <v>10000000</v>
      </c>
      <c r="I31" s="21" t="s">
        <v>36</v>
      </c>
      <c r="J31" s="21" t="s">
        <v>67</v>
      </c>
      <c r="K31" s="20" t="s">
        <v>38</v>
      </c>
    </row>
    <row r="32" spans="1:11" ht="51" customHeight="1" x14ac:dyDescent="0.2">
      <c r="A32" s="25">
        <v>84131607</v>
      </c>
      <c r="B32" s="20" t="s">
        <v>71</v>
      </c>
      <c r="C32" s="21" t="s">
        <v>70</v>
      </c>
      <c r="D32" s="21" t="s">
        <v>72</v>
      </c>
      <c r="E32" s="22" t="s">
        <v>34</v>
      </c>
      <c r="F32" s="20" t="s">
        <v>35</v>
      </c>
      <c r="G32" s="23">
        <v>5000000</v>
      </c>
      <c r="H32" s="23">
        <v>5000000</v>
      </c>
      <c r="I32" s="21" t="s">
        <v>36</v>
      </c>
      <c r="J32" s="21" t="s">
        <v>67</v>
      </c>
      <c r="K32" s="20" t="s">
        <v>38</v>
      </c>
    </row>
    <row r="33" spans="1:11" ht="89.25" customHeight="1" x14ac:dyDescent="0.2">
      <c r="A33" s="25">
        <v>84131500</v>
      </c>
      <c r="B33" s="20" t="s">
        <v>73</v>
      </c>
      <c r="C33" s="21" t="s">
        <v>64</v>
      </c>
      <c r="D33" s="21" t="s">
        <v>74</v>
      </c>
      <c r="E33" s="22" t="s">
        <v>75</v>
      </c>
      <c r="F33" s="20" t="s">
        <v>35</v>
      </c>
      <c r="G33" s="28">
        <v>149956638</v>
      </c>
      <c r="H33" s="28">
        <v>149956638</v>
      </c>
      <c r="I33" s="21" t="s">
        <v>36</v>
      </c>
      <c r="J33" s="21" t="s">
        <v>67</v>
      </c>
      <c r="K33" s="20" t="s">
        <v>38</v>
      </c>
    </row>
    <row r="34" spans="1:11" ht="51" customHeight="1" x14ac:dyDescent="0.2">
      <c r="A34" s="25">
        <v>84131503</v>
      </c>
      <c r="B34" s="20" t="s">
        <v>76</v>
      </c>
      <c r="C34" s="21" t="s">
        <v>64</v>
      </c>
      <c r="D34" s="21" t="s">
        <v>41</v>
      </c>
      <c r="E34" s="22" t="s">
        <v>34</v>
      </c>
      <c r="F34" s="20" t="s">
        <v>35</v>
      </c>
      <c r="G34" s="26">
        <v>7369905</v>
      </c>
      <c r="H34" s="26">
        <v>7369905</v>
      </c>
      <c r="I34" s="21" t="s">
        <v>36</v>
      </c>
      <c r="J34" s="21" t="s">
        <v>67</v>
      </c>
      <c r="K34" s="20" t="s">
        <v>38</v>
      </c>
    </row>
    <row r="35" spans="1:11" ht="51" customHeight="1" x14ac:dyDescent="0.2">
      <c r="A35" s="24">
        <v>14111828</v>
      </c>
      <c r="B35" s="20" t="s">
        <v>77</v>
      </c>
      <c r="C35" s="21" t="s">
        <v>58</v>
      </c>
      <c r="D35" s="21" t="s">
        <v>78</v>
      </c>
      <c r="E35" s="22" t="s">
        <v>34</v>
      </c>
      <c r="F35" s="20" t="s">
        <v>35</v>
      </c>
      <c r="G35" s="26">
        <v>13170642.539999999</v>
      </c>
      <c r="H35" s="26">
        <v>13170642.539999999</v>
      </c>
      <c r="I35" s="21" t="s">
        <v>36</v>
      </c>
      <c r="J35" s="21" t="s">
        <v>37</v>
      </c>
      <c r="K35" s="20" t="s">
        <v>38</v>
      </c>
    </row>
    <row r="36" spans="1:11" ht="51" customHeight="1" x14ac:dyDescent="0.2">
      <c r="A36" s="25">
        <v>80101600</v>
      </c>
      <c r="B36" s="27" t="s">
        <v>79</v>
      </c>
      <c r="C36" s="21" t="s">
        <v>48</v>
      </c>
      <c r="D36" s="21" t="s">
        <v>80</v>
      </c>
      <c r="E36" s="22" t="s">
        <v>45</v>
      </c>
      <c r="F36" s="20" t="s">
        <v>81</v>
      </c>
      <c r="G36" s="26">
        <v>12600000</v>
      </c>
      <c r="H36" s="26">
        <v>12600000</v>
      </c>
      <c r="I36" s="21" t="s">
        <v>36</v>
      </c>
      <c r="J36" s="21" t="s">
        <v>67</v>
      </c>
      <c r="K36" s="20" t="s">
        <v>38</v>
      </c>
    </row>
    <row r="37" spans="1:11" ht="51" customHeight="1" x14ac:dyDescent="0.2">
      <c r="A37" s="25">
        <v>78111500</v>
      </c>
      <c r="B37" s="27" t="s">
        <v>82</v>
      </c>
      <c r="C37" s="21" t="s">
        <v>48</v>
      </c>
      <c r="D37" s="21" t="s">
        <v>49</v>
      </c>
      <c r="E37" s="22" t="s">
        <v>34</v>
      </c>
      <c r="F37" s="20" t="s">
        <v>35</v>
      </c>
      <c r="G37" s="23">
        <v>400000000</v>
      </c>
      <c r="H37" s="23">
        <v>400000000</v>
      </c>
      <c r="I37" s="21" t="s">
        <v>36</v>
      </c>
      <c r="J37" s="21" t="s">
        <v>67</v>
      </c>
      <c r="K37" s="20" t="s">
        <v>38</v>
      </c>
    </row>
    <row r="38" spans="1:11" ht="51" customHeight="1" x14ac:dyDescent="0.2">
      <c r="A38" s="25">
        <v>93101504</v>
      </c>
      <c r="B38" s="20" t="s">
        <v>83</v>
      </c>
      <c r="C38" s="21" t="s">
        <v>84</v>
      </c>
      <c r="D38" s="21" t="s">
        <v>33</v>
      </c>
      <c r="E38" s="22" t="s">
        <v>45</v>
      </c>
      <c r="F38" s="20" t="s">
        <v>81</v>
      </c>
      <c r="G38" s="23">
        <v>5000000</v>
      </c>
      <c r="H38" s="23">
        <v>5000000</v>
      </c>
      <c r="I38" s="21" t="s">
        <v>36</v>
      </c>
      <c r="J38" s="21" t="s">
        <v>67</v>
      </c>
      <c r="K38" s="20" t="s">
        <v>38</v>
      </c>
    </row>
    <row r="39" spans="1:11" ht="51" customHeight="1" x14ac:dyDescent="0.2">
      <c r="A39" s="24">
        <v>78181701</v>
      </c>
      <c r="B39" s="20" t="s">
        <v>85</v>
      </c>
      <c r="C39" s="21" t="s">
        <v>48</v>
      </c>
      <c r="D39" s="21" t="s">
        <v>41</v>
      </c>
      <c r="E39" s="22" t="s">
        <v>34</v>
      </c>
      <c r="F39" s="20" t="s">
        <v>35</v>
      </c>
      <c r="G39" s="23">
        <v>35000000</v>
      </c>
      <c r="H39" s="23">
        <v>35000000</v>
      </c>
      <c r="I39" s="21" t="s">
        <v>36</v>
      </c>
      <c r="J39" s="21" t="s">
        <v>67</v>
      </c>
      <c r="K39" s="20" t="s">
        <v>38</v>
      </c>
    </row>
    <row r="40" spans="1:11" ht="51" customHeight="1" x14ac:dyDescent="0.2">
      <c r="A40" s="24">
        <v>80111500</v>
      </c>
      <c r="B40" s="20" t="s">
        <v>86</v>
      </c>
      <c r="C40" s="21" t="s">
        <v>56</v>
      </c>
      <c r="D40" s="21" t="s">
        <v>33</v>
      </c>
      <c r="E40" s="22" t="s">
        <v>45</v>
      </c>
      <c r="F40" s="20" t="s">
        <v>87</v>
      </c>
      <c r="G40" s="26">
        <v>2800000</v>
      </c>
      <c r="H40" s="26">
        <v>2800000</v>
      </c>
      <c r="I40" s="21" t="s">
        <v>36</v>
      </c>
      <c r="J40" s="21" t="s">
        <v>37</v>
      </c>
      <c r="K40" s="20" t="s">
        <v>38</v>
      </c>
    </row>
    <row r="41" spans="1:11" s="29" customFormat="1" ht="51" customHeight="1" x14ac:dyDescent="0.2">
      <c r="A41" s="24">
        <v>851015</v>
      </c>
      <c r="B41" s="20" t="s">
        <v>88</v>
      </c>
      <c r="C41" s="21" t="s">
        <v>32</v>
      </c>
      <c r="D41" s="21" t="s">
        <v>89</v>
      </c>
      <c r="E41" s="22" t="s">
        <v>45</v>
      </c>
      <c r="F41" s="20" t="s">
        <v>87</v>
      </c>
      <c r="G41" s="26">
        <v>14000000</v>
      </c>
      <c r="H41" s="26">
        <v>14000000</v>
      </c>
      <c r="I41" s="21" t="s">
        <v>36</v>
      </c>
      <c r="J41" s="21" t="s">
        <v>37</v>
      </c>
      <c r="K41" s="20" t="s">
        <v>38</v>
      </c>
    </row>
    <row r="42" spans="1:11" ht="63.75" customHeight="1" x14ac:dyDescent="0.2">
      <c r="A42" s="24">
        <v>80101510</v>
      </c>
      <c r="B42" s="30" t="s">
        <v>90</v>
      </c>
      <c r="C42" s="21" t="s">
        <v>48</v>
      </c>
      <c r="D42" s="21" t="s">
        <v>49</v>
      </c>
      <c r="E42" s="22" t="s">
        <v>45</v>
      </c>
      <c r="F42" s="20" t="s">
        <v>87</v>
      </c>
      <c r="G42" s="23">
        <f>7000000*8</f>
        <v>56000000</v>
      </c>
      <c r="H42" s="23">
        <f>7000000*8</f>
        <v>56000000</v>
      </c>
      <c r="I42" s="21" t="s">
        <v>36</v>
      </c>
      <c r="J42" s="21" t="s">
        <v>37</v>
      </c>
      <c r="K42" s="20" t="s">
        <v>91</v>
      </c>
    </row>
    <row r="43" spans="1:11" ht="51" customHeight="1" x14ac:dyDescent="0.2">
      <c r="A43" s="24">
        <v>80101510</v>
      </c>
      <c r="B43" s="30" t="s">
        <v>92</v>
      </c>
      <c r="C43" s="21" t="s">
        <v>48</v>
      </c>
      <c r="D43" s="21" t="s">
        <v>49</v>
      </c>
      <c r="E43" s="22" t="s">
        <v>45</v>
      </c>
      <c r="F43" s="20" t="s">
        <v>87</v>
      </c>
      <c r="G43" s="26">
        <v>40000000</v>
      </c>
      <c r="H43" s="26">
        <v>40000000</v>
      </c>
      <c r="I43" s="21" t="s">
        <v>36</v>
      </c>
      <c r="J43" s="21" t="s">
        <v>37</v>
      </c>
      <c r="K43" s="20" t="s">
        <v>91</v>
      </c>
    </row>
    <row r="44" spans="1:11" ht="76.5" customHeight="1" x14ac:dyDescent="0.2">
      <c r="A44" s="24">
        <v>80101510</v>
      </c>
      <c r="B44" s="30" t="s">
        <v>93</v>
      </c>
      <c r="C44" s="21" t="s">
        <v>48</v>
      </c>
      <c r="D44" s="21" t="s">
        <v>49</v>
      </c>
      <c r="E44" s="22" t="s">
        <v>45</v>
      </c>
      <c r="F44" s="20" t="s">
        <v>87</v>
      </c>
      <c r="G44" s="23">
        <v>64000000</v>
      </c>
      <c r="H44" s="23">
        <v>64000000</v>
      </c>
      <c r="I44" s="21" t="s">
        <v>36</v>
      </c>
      <c r="J44" s="21" t="s">
        <v>37</v>
      </c>
      <c r="K44" s="20" t="s">
        <v>91</v>
      </c>
    </row>
    <row r="45" spans="1:11" ht="76.5" customHeight="1" x14ac:dyDescent="0.2">
      <c r="A45" s="24">
        <v>80101600</v>
      </c>
      <c r="B45" s="20" t="s">
        <v>94</v>
      </c>
      <c r="C45" s="21" t="s">
        <v>56</v>
      </c>
      <c r="D45" s="21" t="s">
        <v>49</v>
      </c>
      <c r="E45" s="22" t="s">
        <v>45</v>
      </c>
      <c r="F45" s="20" t="s">
        <v>87</v>
      </c>
      <c r="G45" s="23">
        <f>7000000*8</f>
        <v>56000000</v>
      </c>
      <c r="H45" s="23">
        <f>7000000*8</f>
        <v>56000000</v>
      </c>
      <c r="I45" s="21" t="s">
        <v>36</v>
      </c>
      <c r="J45" s="21" t="s">
        <v>37</v>
      </c>
      <c r="K45" s="20" t="s">
        <v>91</v>
      </c>
    </row>
    <row r="46" spans="1:11" ht="51" customHeight="1" x14ac:dyDescent="0.2">
      <c r="A46" s="24">
        <v>80101600</v>
      </c>
      <c r="B46" s="20" t="s">
        <v>95</v>
      </c>
      <c r="C46" s="21" t="s">
        <v>56</v>
      </c>
      <c r="D46" s="21" t="s">
        <v>49</v>
      </c>
      <c r="E46" s="22" t="s">
        <v>45</v>
      </c>
      <c r="F46" s="20" t="s">
        <v>87</v>
      </c>
      <c r="G46" s="23">
        <f>5000000*8</f>
        <v>40000000</v>
      </c>
      <c r="H46" s="23">
        <f>5000000*8</f>
        <v>40000000</v>
      </c>
      <c r="I46" s="21" t="s">
        <v>36</v>
      </c>
      <c r="J46" s="21" t="s">
        <v>37</v>
      </c>
      <c r="K46" s="20" t="s">
        <v>96</v>
      </c>
    </row>
    <row r="47" spans="1:11" ht="76.5" customHeight="1" x14ac:dyDescent="0.2">
      <c r="A47" s="24">
        <v>80101600</v>
      </c>
      <c r="B47" s="20" t="s">
        <v>97</v>
      </c>
      <c r="C47" s="21" t="s">
        <v>40</v>
      </c>
      <c r="D47" s="21" t="s">
        <v>98</v>
      </c>
      <c r="E47" s="22" t="s">
        <v>45</v>
      </c>
      <c r="F47" s="20" t="s">
        <v>87</v>
      </c>
      <c r="G47" s="23">
        <v>36000000</v>
      </c>
      <c r="H47" s="23">
        <v>36000000</v>
      </c>
      <c r="I47" s="21" t="s">
        <v>36</v>
      </c>
      <c r="J47" s="21" t="s">
        <v>37</v>
      </c>
      <c r="K47" s="20" t="s">
        <v>96</v>
      </c>
    </row>
    <row r="48" spans="1:11" ht="51" customHeight="1" x14ac:dyDescent="0.2">
      <c r="A48" s="24">
        <v>80101600</v>
      </c>
      <c r="B48" s="20" t="s">
        <v>95</v>
      </c>
      <c r="C48" s="21" t="s">
        <v>56</v>
      </c>
      <c r="D48" s="21" t="s">
        <v>49</v>
      </c>
      <c r="E48" s="22" t="s">
        <v>45</v>
      </c>
      <c r="F48" s="20" t="s">
        <v>87</v>
      </c>
      <c r="G48" s="23">
        <f>6500000*8</f>
        <v>52000000</v>
      </c>
      <c r="H48" s="23">
        <f>6500000*8</f>
        <v>52000000</v>
      </c>
      <c r="I48" s="21" t="s">
        <v>36</v>
      </c>
      <c r="J48" s="21" t="s">
        <v>37</v>
      </c>
      <c r="K48" s="20" t="s">
        <v>96</v>
      </c>
    </row>
    <row r="49" spans="1:11" ht="63.75" customHeight="1" x14ac:dyDescent="0.2">
      <c r="A49" s="24">
        <v>80121700</v>
      </c>
      <c r="B49" s="30" t="s">
        <v>99</v>
      </c>
      <c r="C49" s="21" t="s">
        <v>56</v>
      </c>
      <c r="D49" s="21" t="s">
        <v>49</v>
      </c>
      <c r="E49" s="22" t="s">
        <v>45</v>
      </c>
      <c r="F49" s="20" t="s">
        <v>87</v>
      </c>
      <c r="G49" s="23">
        <v>64000000</v>
      </c>
      <c r="H49" s="23">
        <v>64000000</v>
      </c>
      <c r="I49" s="21" t="s">
        <v>36</v>
      </c>
      <c r="J49" s="21" t="s">
        <v>37</v>
      </c>
      <c r="K49" s="20" t="s">
        <v>100</v>
      </c>
    </row>
    <row r="50" spans="1:11" ht="76.5" customHeight="1" x14ac:dyDescent="0.2">
      <c r="A50" s="24">
        <v>80121700</v>
      </c>
      <c r="B50" s="20" t="s">
        <v>101</v>
      </c>
      <c r="C50" s="21" t="s">
        <v>56</v>
      </c>
      <c r="D50" s="21" t="s">
        <v>49</v>
      </c>
      <c r="E50" s="22" t="s">
        <v>45</v>
      </c>
      <c r="F50" s="20" t="s">
        <v>87</v>
      </c>
      <c r="G50" s="23">
        <f>6000000*8</f>
        <v>48000000</v>
      </c>
      <c r="H50" s="23">
        <f>6000000*8</f>
        <v>48000000</v>
      </c>
      <c r="I50" s="21" t="s">
        <v>36</v>
      </c>
      <c r="J50" s="21" t="s">
        <v>37</v>
      </c>
      <c r="K50" s="20" t="s">
        <v>100</v>
      </c>
    </row>
    <row r="51" spans="1:11" ht="63.75" customHeight="1" x14ac:dyDescent="0.2">
      <c r="A51" s="24">
        <v>80121700</v>
      </c>
      <c r="B51" s="20" t="s">
        <v>99</v>
      </c>
      <c r="C51" s="21" t="s">
        <v>56</v>
      </c>
      <c r="D51" s="21" t="s">
        <v>49</v>
      </c>
      <c r="E51" s="22" t="s">
        <v>45</v>
      </c>
      <c r="F51" s="20" t="s">
        <v>87</v>
      </c>
      <c r="G51" s="23">
        <f>7000000*8</f>
        <v>56000000</v>
      </c>
      <c r="H51" s="23">
        <f>7000000*8</f>
        <v>56000000</v>
      </c>
      <c r="I51" s="21" t="s">
        <v>36</v>
      </c>
      <c r="J51" s="21" t="s">
        <v>37</v>
      </c>
      <c r="K51" s="20" t="s">
        <v>100</v>
      </c>
    </row>
    <row r="52" spans="1:11" ht="63.75" customHeight="1" x14ac:dyDescent="0.2">
      <c r="A52" s="24">
        <v>80121600</v>
      </c>
      <c r="B52" s="20" t="s">
        <v>102</v>
      </c>
      <c r="C52" s="21" t="s">
        <v>56</v>
      </c>
      <c r="D52" s="21" t="s">
        <v>49</v>
      </c>
      <c r="E52" s="22" t="s">
        <v>45</v>
      </c>
      <c r="F52" s="20" t="s">
        <v>87</v>
      </c>
      <c r="G52" s="26">
        <v>20800000</v>
      </c>
      <c r="H52" s="26">
        <v>20800000</v>
      </c>
      <c r="I52" s="21" t="s">
        <v>36</v>
      </c>
      <c r="J52" s="21" t="s">
        <v>37</v>
      </c>
      <c r="K52" s="20" t="s">
        <v>100</v>
      </c>
    </row>
    <row r="53" spans="1:11" ht="51" customHeight="1" x14ac:dyDescent="0.2">
      <c r="A53" s="24">
        <v>81112300</v>
      </c>
      <c r="B53" s="20" t="s">
        <v>103</v>
      </c>
      <c r="C53" s="21" t="s">
        <v>32</v>
      </c>
      <c r="D53" s="21" t="s">
        <v>51</v>
      </c>
      <c r="E53" s="22" t="s">
        <v>60</v>
      </c>
      <c r="F53" s="20" t="s">
        <v>35</v>
      </c>
      <c r="G53" s="23">
        <v>210000000</v>
      </c>
      <c r="H53" s="31">
        <v>63000000</v>
      </c>
      <c r="I53" s="21" t="s">
        <v>104</v>
      </c>
      <c r="J53" s="21" t="s">
        <v>105</v>
      </c>
      <c r="K53" s="20" t="s">
        <v>106</v>
      </c>
    </row>
    <row r="54" spans="1:11" s="32" customFormat="1" ht="51" customHeight="1" x14ac:dyDescent="0.2">
      <c r="A54" s="24">
        <v>81112202</v>
      </c>
      <c r="B54" s="20" t="s">
        <v>107</v>
      </c>
      <c r="C54" s="21" t="s">
        <v>84</v>
      </c>
      <c r="D54" s="21" t="s">
        <v>108</v>
      </c>
      <c r="E54" s="22" t="s">
        <v>109</v>
      </c>
      <c r="F54" s="20" t="s">
        <v>35</v>
      </c>
      <c r="G54" s="23">
        <v>231370827</v>
      </c>
      <c r="H54" s="31">
        <v>231370827</v>
      </c>
      <c r="I54" s="21" t="s">
        <v>36</v>
      </c>
      <c r="J54" s="21" t="s">
        <v>37</v>
      </c>
      <c r="K54" s="20" t="s">
        <v>106</v>
      </c>
    </row>
    <row r="55" spans="1:11" ht="51" customHeight="1" x14ac:dyDescent="0.2">
      <c r="A55" s="24">
        <v>81112000</v>
      </c>
      <c r="B55" s="20" t="s">
        <v>110</v>
      </c>
      <c r="C55" s="21" t="s">
        <v>58</v>
      </c>
      <c r="D55" s="21" t="s">
        <v>111</v>
      </c>
      <c r="E55" s="22" t="s">
        <v>112</v>
      </c>
      <c r="F55" s="20" t="s">
        <v>113</v>
      </c>
      <c r="G55" s="23">
        <v>77945001</v>
      </c>
      <c r="H55" s="23">
        <v>47427530</v>
      </c>
      <c r="I55" s="21" t="s">
        <v>36</v>
      </c>
      <c r="J55" s="21" t="s">
        <v>37</v>
      </c>
      <c r="K55" s="20" t="s">
        <v>106</v>
      </c>
    </row>
    <row r="56" spans="1:11" ht="63.75" customHeight="1" x14ac:dyDescent="0.2">
      <c r="A56" s="24">
        <v>81112000</v>
      </c>
      <c r="B56" s="20" t="s">
        <v>114</v>
      </c>
      <c r="C56" s="21" t="s">
        <v>58</v>
      </c>
      <c r="D56" s="21" t="s">
        <v>111</v>
      </c>
      <c r="E56" s="22" t="s">
        <v>112</v>
      </c>
      <c r="F56" s="20" t="s">
        <v>113</v>
      </c>
      <c r="G56" s="23">
        <v>163266344</v>
      </c>
      <c r="H56" s="23">
        <v>81633167</v>
      </c>
      <c r="I56" s="21" t="s">
        <v>36</v>
      </c>
      <c r="J56" s="21" t="s">
        <v>37</v>
      </c>
      <c r="K56" s="20" t="s">
        <v>106</v>
      </c>
    </row>
    <row r="57" spans="1:11" ht="51" customHeight="1" x14ac:dyDescent="0.2">
      <c r="A57" s="24">
        <v>80121600</v>
      </c>
      <c r="B57" s="20" t="s">
        <v>115</v>
      </c>
      <c r="C57" s="21" t="s">
        <v>48</v>
      </c>
      <c r="D57" s="21" t="s">
        <v>80</v>
      </c>
      <c r="E57" s="22" t="s">
        <v>45</v>
      </c>
      <c r="F57" s="20" t="s">
        <v>87</v>
      </c>
      <c r="G57" s="23">
        <v>54000000</v>
      </c>
      <c r="H57" s="23">
        <v>54000000</v>
      </c>
      <c r="I57" s="21" t="s">
        <v>36</v>
      </c>
      <c r="J57" s="21" t="s">
        <v>37</v>
      </c>
      <c r="K57" s="20" t="s">
        <v>116</v>
      </c>
    </row>
    <row r="58" spans="1:11" ht="51" customHeight="1" x14ac:dyDescent="0.2">
      <c r="A58" s="19" t="s">
        <v>117</v>
      </c>
      <c r="B58" s="30" t="s">
        <v>118</v>
      </c>
      <c r="C58" s="21" t="s">
        <v>48</v>
      </c>
      <c r="D58" s="21" t="s">
        <v>80</v>
      </c>
      <c r="E58" s="22" t="s">
        <v>45</v>
      </c>
      <c r="F58" s="20" t="s">
        <v>87</v>
      </c>
      <c r="G58" s="23">
        <v>63000000</v>
      </c>
      <c r="H58" s="23">
        <v>63000000</v>
      </c>
      <c r="I58" s="21" t="s">
        <v>36</v>
      </c>
      <c r="J58" s="21" t="s">
        <v>37</v>
      </c>
      <c r="K58" s="20" t="s">
        <v>116</v>
      </c>
    </row>
    <row r="59" spans="1:11" ht="51" customHeight="1" x14ac:dyDescent="0.2">
      <c r="A59" s="24">
        <v>80121600</v>
      </c>
      <c r="B59" s="30" t="s">
        <v>119</v>
      </c>
      <c r="C59" s="21" t="s">
        <v>48</v>
      </c>
      <c r="D59" s="21" t="s">
        <v>49</v>
      </c>
      <c r="E59" s="22" t="s">
        <v>45</v>
      </c>
      <c r="F59" s="20" t="s">
        <v>87</v>
      </c>
      <c r="G59" s="23">
        <v>48000000</v>
      </c>
      <c r="H59" s="23">
        <v>48000000</v>
      </c>
      <c r="I59" s="21" t="s">
        <v>36</v>
      </c>
      <c r="J59" s="21" t="s">
        <v>37</v>
      </c>
      <c r="K59" s="20" t="s">
        <v>116</v>
      </c>
    </row>
    <row r="60" spans="1:11" ht="51" customHeight="1" x14ac:dyDescent="0.2">
      <c r="A60" s="24">
        <v>80121600</v>
      </c>
      <c r="B60" s="20" t="s">
        <v>120</v>
      </c>
      <c r="C60" s="21" t="s">
        <v>48</v>
      </c>
      <c r="D60" s="21" t="s">
        <v>49</v>
      </c>
      <c r="E60" s="22" t="s">
        <v>45</v>
      </c>
      <c r="F60" s="20" t="s">
        <v>87</v>
      </c>
      <c r="G60" s="23">
        <v>42400000</v>
      </c>
      <c r="H60" s="23">
        <v>42400000</v>
      </c>
      <c r="I60" s="21" t="s">
        <v>36</v>
      </c>
      <c r="J60" s="21" t="s">
        <v>37</v>
      </c>
      <c r="K60" s="20" t="s">
        <v>116</v>
      </c>
    </row>
    <row r="61" spans="1:11" ht="51" customHeight="1" x14ac:dyDescent="0.2">
      <c r="A61" s="25">
        <v>80121700</v>
      </c>
      <c r="B61" s="30" t="s">
        <v>121</v>
      </c>
      <c r="C61" s="21" t="s">
        <v>48</v>
      </c>
      <c r="D61" s="21" t="s">
        <v>49</v>
      </c>
      <c r="E61" s="22" t="s">
        <v>45</v>
      </c>
      <c r="F61" s="20" t="s">
        <v>87</v>
      </c>
      <c r="G61" s="23">
        <v>56000000</v>
      </c>
      <c r="H61" s="23">
        <v>56000000</v>
      </c>
      <c r="I61" s="21" t="s">
        <v>36</v>
      </c>
      <c r="J61" s="21" t="s">
        <v>37</v>
      </c>
      <c r="K61" s="20" t="s">
        <v>122</v>
      </c>
    </row>
    <row r="62" spans="1:11" ht="51" customHeight="1" x14ac:dyDescent="0.2">
      <c r="A62" s="25">
        <v>80111500</v>
      </c>
      <c r="B62" s="20" t="s">
        <v>123</v>
      </c>
      <c r="C62" s="21" t="s">
        <v>56</v>
      </c>
      <c r="D62" s="21" t="s">
        <v>49</v>
      </c>
      <c r="E62" s="22" t="s">
        <v>45</v>
      </c>
      <c r="F62" s="20" t="s">
        <v>87</v>
      </c>
      <c r="G62" s="23">
        <f>2600000*8</f>
        <v>20800000</v>
      </c>
      <c r="H62" s="23">
        <f>2600000*8</f>
        <v>20800000</v>
      </c>
      <c r="I62" s="21" t="s">
        <v>36</v>
      </c>
      <c r="J62" s="21" t="s">
        <v>37</v>
      </c>
      <c r="K62" s="20" t="s">
        <v>124</v>
      </c>
    </row>
    <row r="63" spans="1:11" ht="51" customHeight="1" x14ac:dyDescent="0.2">
      <c r="A63" s="24">
        <v>80111600</v>
      </c>
      <c r="B63" s="20" t="s">
        <v>125</v>
      </c>
      <c r="C63" s="21" t="s">
        <v>126</v>
      </c>
      <c r="D63" s="21" t="s">
        <v>89</v>
      </c>
      <c r="E63" s="22" t="s">
        <v>127</v>
      </c>
      <c r="F63" s="20" t="s">
        <v>128</v>
      </c>
      <c r="G63" s="23">
        <v>48000000</v>
      </c>
      <c r="H63" s="23">
        <v>48000000</v>
      </c>
      <c r="I63" s="21" t="s">
        <v>36</v>
      </c>
      <c r="J63" s="21" t="s">
        <v>37</v>
      </c>
      <c r="K63" s="20" t="s">
        <v>124</v>
      </c>
    </row>
    <row r="64" spans="1:11" ht="89.25" customHeight="1" x14ac:dyDescent="0.2">
      <c r="A64" s="24">
        <v>82111700</v>
      </c>
      <c r="B64" s="20" t="s">
        <v>129</v>
      </c>
      <c r="C64" s="21" t="s">
        <v>40</v>
      </c>
      <c r="D64" s="21" t="s">
        <v>33</v>
      </c>
      <c r="E64" s="22" t="s">
        <v>130</v>
      </c>
      <c r="F64" s="20" t="s">
        <v>131</v>
      </c>
      <c r="G64" s="26">
        <v>40700139</v>
      </c>
      <c r="H64" s="26">
        <v>40700139</v>
      </c>
      <c r="I64" s="21" t="s">
        <v>36</v>
      </c>
      <c r="J64" s="21" t="s">
        <v>37</v>
      </c>
      <c r="K64" s="20" t="s">
        <v>124</v>
      </c>
    </row>
    <row r="65" spans="1:11" ht="51" customHeight="1" x14ac:dyDescent="0.2">
      <c r="A65" s="24">
        <v>93141506</v>
      </c>
      <c r="B65" s="20" t="s">
        <v>132</v>
      </c>
      <c r="C65" s="21" t="s">
        <v>126</v>
      </c>
      <c r="D65" s="21" t="s">
        <v>89</v>
      </c>
      <c r="E65" s="22" t="s">
        <v>133</v>
      </c>
      <c r="F65" s="20" t="s">
        <v>128</v>
      </c>
      <c r="G65" s="26">
        <f>(20656076-2017)</f>
        <v>20654059</v>
      </c>
      <c r="H65" s="26">
        <f>(20656076-2017)</f>
        <v>20654059</v>
      </c>
      <c r="I65" s="21" t="s">
        <v>134</v>
      </c>
      <c r="J65" s="21" t="s">
        <v>37</v>
      </c>
      <c r="K65" s="20" t="s">
        <v>124</v>
      </c>
    </row>
    <row r="66" spans="1:11" ht="51" customHeight="1" x14ac:dyDescent="0.2">
      <c r="A66" s="25">
        <v>80111500</v>
      </c>
      <c r="B66" s="20" t="s">
        <v>135</v>
      </c>
      <c r="C66" s="21" t="s">
        <v>64</v>
      </c>
      <c r="D66" s="21" t="s">
        <v>136</v>
      </c>
      <c r="E66" s="22" t="s">
        <v>45</v>
      </c>
      <c r="F66" s="20" t="s">
        <v>137</v>
      </c>
      <c r="G66" s="23">
        <v>221033384</v>
      </c>
      <c r="H66" s="23">
        <v>221033384</v>
      </c>
      <c r="I66" s="21" t="s">
        <v>36</v>
      </c>
      <c r="J66" s="21" t="s">
        <v>37</v>
      </c>
      <c r="K66" s="20" t="s">
        <v>124</v>
      </c>
    </row>
    <row r="67" spans="1:11" ht="63.75" customHeight="1" x14ac:dyDescent="0.2">
      <c r="A67" s="25">
        <v>80111500</v>
      </c>
      <c r="B67" s="20" t="s">
        <v>138</v>
      </c>
      <c r="C67" s="21" t="s">
        <v>40</v>
      </c>
      <c r="D67" s="21" t="s">
        <v>53</v>
      </c>
      <c r="E67" s="22" t="s">
        <v>45</v>
      </c>
      <c r="F67" s="20" t="s">
        <v>137</v>
      </c>
      <c r="G67" s="23">
        <v>44000000</v>
      </c>
      <c r="H67" s="23">
        <v>44000000</v>
      </c>
      <c r="I67" s="21" t="s">
        <v>36</v>
      </c>
      <c r="J67" s="21" t="s">
        <v>37</v>
      </c>
      <c r="K67" s="20" t="s">
        <v>124</v>
      </c>
    </row>
    <row r="68" spans="1:11" ht="63.75" customHeight="1" x14ac:dyDescent="0.2">
      <c r="A68" s="50">
        <v>85121608</v>
      </c>
      <c r="B68" s="34" t="s">
        <v>139</v>
      </c>
      <c r="C68" s="35" t="s">
        <v>32</v>
      </c>
      <c r="D68" s="35" t="s">
        <v>140</v>
      </c>
      <c r="E68" s="22" t="s">
        <v>141</v>
      </c>
      <c r="F68" s="20" t="s">
        <v>137</v>
      </c>
      <c r="G68" s="37">
        <v>11700000</v>
      </c>
      <c r="H68" s="37">
        <v>11700000</v>
      </c>
      <c r="I68" s="35" t="s">
        <v>36</v>
      </c>
      <c r="J68" s="35" t="s">
        <v>37</v>
      </c>
      <c r="K68" s="34" t="s">
        <v>142</v>
      </c>
    </row>
    <row r="69" spans="1:11" ht="69" customHeight="1" x14ac:dyDescent="0.2">
      <c r="A69" s="33" t="s">
        <v>143</v>
      </c>
      <c r="B69" s="34" t="s">
        <v>144</v>
      </c>
      <c r="C69" s="35" t="s">
        <v>32</v>
      </c>
      <c r="D69" s="35" t="s">
        <v>98</v>
      </c>
      <c r="E69" s="36" t="s">
        <v>145</v>
      </c>
      <c r="F69" s="34" t="s">
        <v>146</v>
      </c>
      <c r="G69" s="37">
        <v>25000000</v>
      </c>
      <c r="H69" s="37">
        <v>25000000</v>
      </c>
      <c r="I69" s="35" t="s">
        <v>36</v>
      </c>
      <c r="J69" s="35" t="s">
        <v>37</v>
      </c>
      <c r="K69" s="34" t="s">
        <v>147</v>
      </c>
    </row>
    <row r="70" spans="1:11" ht="51" customHeight="1" x14ac:dyDescent="0.2">
      <c r="A70" s="19" t="s">
        <v>148</v>
      </c>
      <c r="B70" s="20" t="s">
        <v>149</v>
      </c>
      <c r="C70" s="21" t="s">
        <v>32</v>
      </c>
      <c r="D70" s="21" t="s">
        <v>150</v>
      </c>
      <c r="E70" s="36" t="s">
        <v>145</v>
      </c>
      <c r="F70" s="20" t="s">
        <v>146</v>
      </c>
      <c r="G70" s="23">
        <v>150000000</v>
      </c>
      <c r="H70" s="23">
        <v>150000000</v>
      </c>
      <c r="I70" s="21" t="s">
        <v>36</v>
      </c>
      <c r="J70" s="21" t="s">
        <v>37</v>
      </c>
      <c r="K70" s="20" t="s">
        <v>38</v>
      </c>
    </row>
    <row r="71" spans="1:11" ht="65.25" customHeight="1" thickBot="1" x14ac:dyDescent="0.25">
      <c r="A71" s="38" t="s">
        <v>151</v>
      </c>
      <c r="B71" s="39" t="s">
        <v>152</v>
      </c>
      <c r="C71" s="40" t="s">
        <v>153</v>
      </c>
      <c r="D71" s="40" t="s">
        <v>72</v>
      </c>
      <c r="E71" s="41" t="s">
        <v>45</v>
      </c>
      <c r="F71" s="39" t="s">
        <v>146</v>
      </c>
      <c r="G71" s="42">
        <v>120000000</v>
      </c>
      <c r="H71" s="42">
        <v>120000000</v>
      </c>
      <c r="I71" s="40" t="s">
        <v>36</v>
      </c>
      <c r="J71" s="40" t="s">
        <v>37</v>
      </c>
      <c r="K71" s="39" t="s">
        <v>38</v>
      </c>
    </row>
    <row r="72" spans="1:11" ht="51" customHeight="1" x14ac:dyDescent="0.2">
      <c r="A72" s="25">
        <v>86101700</v>
      </c>
      <c r="B72" s="20" t="s">
        <v>154</v>
      </c>
      <c r="C72" s="21" t="s">
        <v>126</v>
      </c>
      <c r="D72" s="21" t="s">
        <v>155</v>
      </c>
      <c r="E72" s="36" t="s">
        <v>45</v>
      </c>
      <c r="F72" s="20" t="s">
        <v>156</v>
      </c>
      <c r="G72" s="23">
        <v>300986950</v>
      </c>
      <c r="H72" s="23">
        <v>300986950</v>
      </c>
      <c r="I72" s="21" t="s">
        <v>36</v>
      </c>
      <c r="J72" s="21" t="s">
        <v>37</v>
      </c>
      <c r="K72" s="20" t="s">
        <v>124</v>
      </c>
    </row>
    <row r="73" spans="1:11" s="29" customFormat="1" ht="51" customHeight="1" x14ac:dyDescent="0.2">
      <c r="A73" s="25">
        <v>86101700</v>
      </c>
      <c r="B73" s="20" t="s">
        <v>157</v>
      </c>
      <c r="C73" s="21" t="s">
        <v>126</v>
      </c>
      <c r="D73" s="21" t="s">
        <v>33</v>
      </c>
      <c r="E73" s="36" t="s">
        <v>45</v>
      </c>
      <c r="F73" s="20" t="s">
        <v>156</v>
      </c>
      <c r="G73" s="23">
        <v>666400</v>
      </c>
      <c r="H73" s="23">
        <v>666400</v>
      </c>
      <c r="I73" s="21" t="s">
        <v>36</v>
      </c>
      <c r="J73" s="21" t="s">
        <v>37</v>
      </c>
      <c r="K73" s="20" t="s">
        <v>124</v>
      </c>
    </row>
    <row r="74" spans="1:11" ht="56.25" customHeight="1" x14ac:dyDescent="0.2">
      <c r="A74" s="25">
        <v>86101700</v>
      </c>
      <c r="B74" s="20" t="s">
        <v>158</v>
      </c>
      <c r="C74" s="21" t="s">
        <v>126</v>
      </c>
      <c r="D74" s="21" t="s">
        <v>33</v>
      </c>
      <c r="E74" s="36" t="s">
        <v>45</v>
      </c>
      <c r="F74" s="20" t="s">
        <v>156</v>
      </c>
      <c r="G74" s="23">
        <v>690200</v>
      </c>
      <c r="H74" s="23">
        <v>690200</v>
      </c>
      <c r="I74" s="21" t="s">
        <v>36</v>
      </c>
      <c r="J74" s="21" t="s">
        <v>37</v>
      </c>
      <c r="K74" s="20" t="s">
        <v>124</v>
      </c>
    </row>
    <row r="75" spans="1:11" ht="63.75" x14ac:dyDescent="0.2">
      <c r="A75" s="25">
        <v>86101700</v>
      </c>
      <c r="B75" s="20" t="s">
        <v>159</v>
      </c>
      <c r="C75" s="21" t="s">
        <v>32</v>
      </c>
      <c r="D75" s="21" t="s">
        <v>160</v>
      </c>
      <c r="E75" s="36" t="s">
        <v>45</v>
      </c>
      <c r="F75" s="20" t="s">
        <v>156</v>
      </c>
      <c r="G75" s="23">
        <v>1490720</v>
      </c>
      <c r="H75" s="23">
        <v>1490720</v>
      </c>
      <c r="I75" s="21" t="s">
        <v>36</v>
      </c>
      <c r="J75" s="21" t="s">
        <v>37</v>
      </c>
      <c r="K75" s="20" t="s">
        <v>124</v>
      </c>
    </row>
    <row r="76" spans="1:11" s="29" customFormat="1" ht="63.75" x14ac:dyDescent="0.2">
      <c r="A76" s="25">
        <v>86101700</v>
      </c>
      <c r="B76" s="20" t="s">
        <v>264</v>
      </c>
      <c r="C76" s="21" t="s">
        <v>32</v>
      </c>
      <c r="D76" s="21" t="s">
        <v>33</v>
      </c>
      <c r="E76" s="36" t="s">
        <v>45</v>
      </c>
      <c r="F76" s="20" t="s">
        <v>156</v>
      </c>
      <c r="G76" s="23">
        <v>7871850</v>
      </c>
      <c r="H76" s="23">
        <v>7871850</v>
      </c>
      <c r="I76" s="21" t="s">
        <v>36</v>
      </c>
      <c r="J76" s="21" t="s">
        <v>37</v>
      </c>
      <c r="K76" s="20" t="s">
        <v>124</v>
      </c>
    </row>
    <row r="77" spans="1:11" ht="51" customHeight="1" x14ac:dyDescent="0.2">
      <c r="A77" s="25">
        <v>86101700</v>
      </c>
      <c r="B77" s="20" t="s">
        <v>154</v>
      </c>
      <c r="C77" s="21" t="s">
        <v>126</v>
      </c>
      <c r="D77" s="21" t="s">
        <v>155</v>
      </c>
      <c r="E77" s="36" t="s">
        <v>45</v>
      </c>
      <c r="F77" s="20" t="s">
        <v>156</v>
      </c>
      <c r="G77" s="23">
        <v>36000000</v>
      </c>
      <c r="H77" s="23">
        <v>36000000</v>
      </c>
      <c r="I77" s="21" t="s">
        <v>36</v>
      </c>
      <c r="J77" s="21" t="s">
        <v>37</v>
      </c>
      <c r="K77" s="20" t="s">
        <v>124</v>
      </c>
    </row>
    <row r="78" spans="1:11" ht="51" customHeight="1" x14ac:dyDescent="0.2">
      <c r="A78" s="25">
        <v>86101700</v>
      </c>
      <c r="B78" s="20" t="s">
        <v>154</v>
      </c>
      <c r="C78" s="21" t="s">
        <v>126</v>
      </c>
      <c r="D78" s="21" t="s">
        <v>155</v>
      </c>
      <c r="E78" s="36" t="s">
        <v>45</v>
      </c>
      <c r="F78" s="20" t="s">
        <v>156</v>
      </c>
      <c r="G78" s="23">
        <v>15000000</v>
      </c>
      <c r="H78" s="23">
        <v>15000000</v>
      </c>
      <c r="I78" s="21" t="s">
        <v>36</v>
      </c>
      <c r="J78" s="21" t="s">
        <v>37</v>
      </c>
      <c r="K78" s="20" t="s">
        <v>124</v>
      </c>
    </row>
    <row r="79" spans="1:11" ht="51" customHeight="1" x14ac:dyDescent="0.2">
      <c r="A79" s="25">
        <v>86101700</v>
      </c>
      <c r="B79" s="20" t="s">
        <v>154</v>
      </c>
      <c r="C79" s="21" t="s">
        <v>126</v>
      </c>
      <c r="D79" s="21" t="s">
        <v>155</v>
      </c>
      <c r="E79" s="36" t="s">
        <v>45</v>
      </c>
      <c r="F79" s="20" t="s">
        <v>156</v>
      </c>
      <c r="G79" s="23">
        <v>10000000</v>
      </c>
      <c r="H79" s="23">
        <v>10000000</v>
      </c>
      <c r="I79" s="21" t="s">
        <v>36</v>
      </c>
      <c r="J79" s="21" t="s">
        <v>37</v>
      </c>
      <c r="K79" s="20" t="s">
        <v>124</v>
      </c>
    </row>
    <row r="80" spans="1:11" ht="51" customHeight="1" x14ac:dyDescent="0.2">
      <c r="A80" s="25">
        <v>86101700</v>
      </c>
      <c r="B80" s="20" t="s">
        <v>154</v>
      </c>
      <c r="C80" s="21" t="s">
        <v>40</v>
      </c>
      <c r="D80" s="21" t="s">
        <v>33</v>
      </c>
      <c r="E80" s="36" t="s">
        <v>45</v>
      </c>
      <c r="F80" s="20" t="s">
        <v>156</v>
      </c>
      <c r="G80" s="23">
        <v>696150</v>
      </c>
      <c r="H80" s="23">
        <v>696150</v>
      </c>
      <c r="I80" s="21" t="s">
        <v>36</v>
      </c>
      <c r="J80" s="21" t="s">
        <v>37</v>
      </c>
      <c r="K80" s="20" t="s">
        <v>124</v>
      </c>
    </row>
    <row r="81" spans="1:11" ht="51" customHeight="1" x14ac:dyDescent="0.2">
      <c r="A81" s="25">
        <v>86101700</v>
      </c>
      <c r="B81" s="20" t="s">
        <v>154</v>
      </c>
      <c r="C81" s="21" t="s">
        <v>64</v>
      </c>
      <c r="D81" s="21" t="s">
        <v>161</v>
      </c>
      <c r="E81" s="36" t="s">
        <v>45</v>
      </c>
      <c r="F81" s="20" t="s">
        <v>156</v>
      </c>
      <c r="G81" s="23">
        <v>2088450</v>
      </c>
      <c r="H81" s="23">
        <v>2088450</v>
      </c>
      <c r="I81" s="21" t="s">
        <v>36</v>
      </c>
      <c r="J81" s="21" t="s">
        <v>37</v>
      </c>
      <c r="K81" s="20" t="s">
        <v>124</v>
      </c>
    </row>
    <row r="82" spans="1:11" ht="51" customHeight="1" x14ac:dyDescent="0.2">
      <c r="A82" s="25">
        <v>86101700</v>
      </c>
      <c r="B82" s="20" t="s">
        <v>162</v>
      </c>
      <c r="C82" s="21" t="s">
        <v>126</v>
      </c>
      <c r="D82" s="21" t="s">
        <v>53</v>
      </c>
      <c r="E82" s="36" t="s">
        <v>45</v>
      </c>
      <c r="F82" s="20" t="s">
        <v>156</v>
      </c>
      <c r="G82" s="23">
        <v>60000000</v>
      </c>
      <c r="H82" s="23">
        <v>60000000</v>
      </c>
      <c r="I82" s="21" t="s">
        <v>36</v>
      </c>
      <c r="J82" s="21" t="s">
        <v>37</v>
      </c>
      <c r="K82" s="20" t="s">
        <v>124</v>
      </c>
    </row>
    <row r="83" spans="1:11" ht="51" customHeight="1" x14ac:dyDescent="0.2">
      <c r="A83" s="25">
        <v>86101700</v>
      </c>
      <c r="B83" s="20" t="s">
        <v>163</v>
      </c>
      <c r="C83" s="21" t="s">
        <v>164</v>
      </c>
      <c r="D83" s="21" t="s">
        <v>53</v>
      </c>
      <c r="E83" s="36" t="s">
        <v>45</v>
      </c>
      <c r="F83" s="20" t="s">
        <v>156</v>
      </c>
      <c r="G83" s="23">
        <v>70000000</v>
      </c>
      <c r="H83" s="23">
        <v>70000000</v>
      </c>
      <c r="I83" s="21" t="s">
        <v>36</v>
      </c>
      <c r="J83" s="21" t="s">
        <v>37</v>
      </c>
      <c r="K83" s="20" t="s">
        <v>124</v>
      </c>
    </row>
    <row r="84" spans="1:11" ht="51" customHeight="1" x14ac:dyDescent="0.2">
      <c r="A84" s="25">
        <v>86101700</v>
      </c>
      <c r="B84" s="20" t="s">
        <v>165</v>
      </c>
      <c r="C84" s="21" t="s">
        <v>164</v>
      </c>
      <c r="D84" s="21" t="s">
        <v>98</v>
      </c>
      <c r="E84" s="36" t="s">
        <v>45</v>
      </c>
      <c r="F84" s="20" t="s">
        <v>156</v>
      </c>
      <c r="G84" s="23">
        <v>40000000</v>
      </c>
      <c r="H84" s="23">
        <v>40000000</v>
      </c>
      <c r="I84" s="21" t="s">
        <v>36</v>
      </c>
      <c r="J84" s="21" t="s">
        <v>37</v>
      </c>
      <c r="K84" s="20" t="s">
        <v>124</v>
      </c>
    </row>
    <row r="85" spans="1:11" ht="63.75" customHeight="1" x14ac:dyDescent="0.2">
      <c r="A85" s="24">
        <v>86132001</v>
      </c>
      <c r="B85" s="20" t="s">
        <v>166</v>
      </c>
      <c r="C85" s="21" t="s">
        <v>164</v>
      </c>
      <c r="D85" s="21" t="s">
        <v>49</v>
      </c>
      <c r="E85" s="36" t="s">
        <v>45</v>
      </c>
      <c r="F85" s="20" t="s">
        <v>156</v>
      </c>
      <c r="G85" s="23">
        <v>150000000</v>
      </c>
      <c r="H85" s="23">
        <v>150000000</v>
      </c>
      <c r="I85" s="21" t="s">
        <v>36</v>
      </c>
      <c r="J85" s="21" t="s">
        <v>37</v>
      </c>
      <c r="K85" s="20" t="s">
        <v>124</v>
      </c>
    </row>
    <row r="86" spans="1:11" ht="63.75" customHeight="1" x14ac:dyDescent="0.2">
      <c r="A86" s="25">
        <v>80111500</v>
      </c>
      <c r="B86" s="20" t="s">
        <v>167</v>
      </c>
      <c r="C86" s="21" t="s">
        <v>58</v>
      </c>
      <c r="D86" s="21" t="s">
        <v>53</v>
      </c>
      <c r="E86" s="22" t="s">
        <v>45</v>
      </c>
      <c r="F86" s="20" t="s">
        <v>156</v>
      </c>
      <c r="G86" s="23">
        <v>130000000</v>
      </c>
      <c r="H86" s="23">
        <v>130000000</v>
      </c>
      <c r="I86" s="21" t="s">
        <v>36</v>
      </c>
      <c r="J86" s="21" t="s">
        <v>37</v>
      </c>
      <c r="K86" s="20" t="s">
        <v>124</v>
      </c>
    </row>
    <row r="87" spans="1:11" ht="63.75" customHeight="1" x14ac:dyDescent="0.2">
      <c r="A87" s="25">
        <v>80111500</v>
      </c>
      <c r="B87" s="20" t="s">
        <v>168</v>
      </c>
      <c r="C87" s="21" t="s">
        <v>58</v>
      </c>
      <c r="D87" s="21" t="s">
        <v>53</v>
      </c>
      <c r="E87" s="22" t="s">
        <v>45</v>
      </c>
      <c r="F87" s="20" t="s">
        <v>156</v>
      </c>
      <c r="G87" s="23">
        <v>55000000</v>
      </c>
      <c r="H87" s="23">
        <v>55000000</v>
      </c>
      <c r="I87" s="21" t="s">
        <v>36</v>
      </c>
      <c r="J87" s="21" t="s">
        <v>37</v>
      </c>
      <c r="K87" s="20" t="s">
        <v>124</v>
      </c>
    </row>
    <row r="88" spans="1:11" ht="51" customHeight="1" x14ac:dyDescent="0.2">
      <c r="A88" s="25">
        <v>80111500</v>
      </c>
      <c r="B88" s="43" t="s">
        <v>169</v>
      </c>
      <c r="C88" s="21" t="s">
        <v>64</v>
      </c>
      <c r="D88" s="21" t="s">
        <v>136</v>
      </c>
      <c r="E88" s="22" t="s">
        <v>45</v>
      </c>
      <c r="F88" s="20" t="s">
        <v>170</v>
      </c>
      <c r="G88" s="23">
        <v>195000000</v>
      </c>
      <c r="H88" s="23">
        <v>195000000</v>
      </c>
      <c r="I88" s="21" t="s">
        <v>36</v>
      </c>
      <c r="J88" s="21" t="s">
        <v>37</v>
      </c>
      <c r="K88" s="20" t="s">
        <v>124</v>
      </c>
    </row>
    <row r="89" spans="1:11" ht="93" customHeight="1" x14ac:dyDescent="0.2">
      <c r="A89" s="44">
        <v>80101604</v>
      </c>
      <c r="B89" s="34" t="s">
        <v>171</v>
      </c>
      <c r="C89" s="35" t="s">
        <v>58</v>
      </c>
      <c r="D89" s="35" t="s">
        <v>98</v>
      </c>
      <c r="E89" s="36" t="s">
        <v>45</v>
      </c>
      <c r="F89" s="34" t="s">
        <v>146</v>
      </c>
      <c r="G89" s="37">
        <f>77000000-24500000</f>
        <v>52500000</v>
      </c>
      <c r="H89" s="37">
        <f>77000000-24500000</f>
        <v>52500000</v>
      </c>
      <c r="I89" s="35" t="s">
        <v>36</v>
      </c>
      <c r="J89" s="35" t="s">
        <v>37</v>
      </c>
      <c r="K89" s="34" t="s">
        <v>172</v>
      </c>
    </row>
    <row r="90" spans="1:11" s="32" customFormat="1" ht="127.5" customHeight="1" x14ac:dyDescent="0.2">
      <c r="A90" s="45">
        <v>80101600</v>
      </c>
      <c r="B90" s="20" t="s">
        <v>173</v>
      </c>
      <c r="C90" s="21" t="s">
        <v>56</v>
      </c>
      <c r="D90" s="21" t="s">
        <v>174</v>
      </c>
      <c r="E90" s="22" t="s">
        <v>45</v>
      </c>
      <c r="F90" s="34" t="s">
        <v>146</v>
      </c>
      <c r="G90" s="23">
        <f>8000000+47000000</f>
        <v>55000000</v>
      </c>
      <c r="H90" s="23">
        <f>8000000+47000000</f>
        <v>55000000</v>
      </c>
      <c r="I90" s="21" t="s">
        <v>36</v>
      </c>
      <c r="J90" s="21" t="s">
        <v>37</v>
      </c>
      <c r="K90" s="20" t="s">
        <v>175</v>
      </c>
    </row>
    <row r="91" spans="1:11" s="32" customFormat="1" ht="102" customHeight="1" x14ac:dyDescent="0.2">
      <c r="A91" s="45">
        <v>81101500</v>
      </c>
      <c r="B91" s="20" t="s">
        <v>176</v>
      </c>
      <c r="C91" s="21" t="s">
        <v>56</v>
      </c>
      <c r="D91" s="21" t="s">
        <v>174</v>
      </c>
      <c r="E91" s="22" t="s">
        <v>45</v>
      </c>
      <c r="F91" s="34" t="s">
        <v>146</v>
      </c>
      <c r="G91" s="23">
        <v>88000000</v>
      </c>
      <c r="H91" s="23">
        <v>88000000</v>
      </c>
      <c r="I91" s="21" t="s">
        <v>36</v>
      </c>
      <c r="J91" s="21" t="s">
        <v>37</v>
      </c>
      <c r="K91" s="20" t="s">
        <v>175</v>
      </c>
    </row>
    <row r="92" spans="1:11" s="32" customFormat="1" ht="102" customHeight="1" x14ac:dyDescent="0.2">
      <c r="A92" s="45">
        <v>81101500</v>
      </c>
      <c r="B92" s="20" t="s">
        <v>176</v>
      </c>
      <c r="C92" s="21" t="s">
        <v>56</v>
      </c>
      <c r="D92" s="21" t="s">
        <v>174</v>
      </c>
      <c r="E92" s="22" t="s">
        <v>45</v>
      </c>
      <c r="F92" s="34" t="s">
        <v>146</v>
      </c>
      <c r="G92" s="23">
        <v>77000000</v>
      </c>
      <c r="H92" s="23">
        <v>77000000</v>
      </c>
      <c r="I92" s="21" t="s">
        <v>36</v>
      </c>
      <c r="J92" s="21" t="s">
        <v>37</v>
      </c>
      <c r="K92" s="20" t="s">
        <v>175</v>
      </c>
    </row>
    <row r="93" spans="1:11" s="32" customFormat="1" ht="134.25" customHeight="1" x14ac:dyDescent="0.2">
      <c r="A93" s="46" t="s">
        <v>151</v>
      </c>
      <c r="B93" s="20" t="s">
        <v>177</v>
      </c>
      <c r="C93" s="21" t="s">
        <v>56</v>
      </c>
      <c r="D93" s="21" t="s">
        <v>51</v>
      </c>
      <c r="E93" s="22" t="s">
        <v>45</v>
      </c>
      <c r="F93" s="34" t="s">
        <v>146</v>
      </c>
      <c r="G93" s="23">
        <v>70000000</v>
      </c>
      <c r="H93" s="23">
        <v>70000000</v>
      </c>
      <c r="I93" s="21" t="s">
        <v>36</v>
      </c>
      <c r="J93" s="21" t="s">
        <v>37</v>
      </c>
      <c r="K93" s="20" t="s">
        <v>175</v>
      </c>
    </row>
    <row r="94" spans="1:11" s="32" customFormat="1" ht="140.25" customHeight="1" x14ac:dyDescent="0.2">
      <c r="A94" s="46" t="s">
        <v>151</v>
      </c>
      <c r="B94" s="20" t="s">
        <v>178</v>
      </c>
      <c r="C94" s="21" t="s">
        <v>56</v>
      </c>
      <c r="D94" s="21" t="s">
        <v>49</v>
      </c>
      <c r="E94" s="22" t="s">
        <v>45</v>
      </c>
      <c r="F94" s="34" t="s">
        <v>146</v>
      </c>
      <c r="G94" s="23">
        <f>38500000+17500000</f>
        <v>56000000</v>
      </c>
      <c r="H94" s="23">
        <v>56000000</v>
      </c>
      <c r="I94" s="21" t="s">
        <v>36</v>
      </c>
      <c r="J94" s="21" t="s">
        <v>37</v>
      </c>
      <c r="K94" s="20" t="s">
        <v>175</v>
      </c>
    </row>
    <row r="95" spans="1:11" ht="90.75" customHeight="1" x14ac:dyDescent="0.2">
      <c r="A95" s="45">
        <v>80101600</v>
      </c>
      <c r="B95" s="20" t="s">
        <v>179</v>
      </c>
      <c r="C95" s="21" t="s">
        <v>48</v>
      </c>
      <c r="D95" s="21" t="s">
        <v>174</v>
      </c>
      <c r="E95" s="22" t="s">
        <v>45</v>
      </c>
      <c r="F95" s="34" t="s">
        <v>146</v>
      </c>
      <c r="G95" s="26">
        <v>55000000</v>
      </c>
      <c r="H95" s="26">
        <v>55000000</v>
      </c>
      <c r="I95" s="21" t="s">
        <v>36</v>
      </c>
      <c r="J95" s="21" t="s">
        <v>37</v>
      </c>
      <c r="K95" s="20" t="s">
        <v>180</v>
      </c>
    </row>
    <row r="96" spans="1:11" s="47" customFormat="1" ht="63.75" customHeight="1" x14ac:dyDescent="0.2">
      <c r="A96" s="46" t="s">
        <v>181</v>
      </c>
      <c r="B96" s="20" t="s">
        <v>182</v>
      </c>
      <c r="C96" s="21" t="s">
        <v>164</v>
      </c>
      <c r="D96" s="21" t="s">
        <v>98</v>
      </c>
      <c r="E96" s="20" t="s">
        <v>183</v>
      </c>
      <c r="F96" s="34" t="s">
        <v>146</v>
      </c>
      <c r="G96" s="23">
        <v>67500000</v>
      </c>
      <c r="H96" s="23">
        <v>67500000</v>
      </c>
      <c r="I96" s="21" t="s">
        <v>36</v>
      </c>
      <c r="J96" s="21" t="s">
        <v>37</v>
      </c>
      <c r="K96" s="20" t="s">
        <v>180</v>
      </c>
    </row>
    <row r="97" spans="1:11" s="47" customFormat="1" ht="51" customHeight="1" x14ac:dyDescent="0.2">
      <c r="A97" s="45">
        <v>80101506</v>
      </c>
      <c r="B97" s="20" t="s">
        <v>184</v>
      </c>
      <c r="C97" s="21" t="s">
        <v>164</v>
      </c>
      <c r="D97" s="21" t="s">
        <v>98</v>
      </c>
      <c r="E97" s="20" t="s">
        <v>183</v>
      </c>
      <c r="F97" s="34" t="s">
        <v>146</v>
      </c>
      <c r="G97" s="23">
        <v>61800000</v>
      </c>
      <c r="H97" s="23">
        <v>61800000</v>
      </c>
      <c r="I97" s="21" t="s">
        <v>36</v>
      </c>
      <c r="J97" s="21" t="s">
        <v>37</v>
      </c>
      <c r="K97" s="20" t="s">
        <v>180</v>
      </c>
    </row>
    <row r="98" spans="1:11" s="48" customFormat="1" ht="89.25" customHeight="1" x14ac:dyDescent="0.2">
      <c r="A98" s="45">
        <v>80121700</v>
      </c>
      <c r="B98" s="20" t="s">
        <v>185</v>
      </c>
      <c r="C98" s="21" t="s">
        <v>48</v>
      </c>
      <c r="D98" s="21" t="s">
        <v>174</v>
      </c>
      <c r="E98" s="22" t="s">
        <v>45</v>
      </c>
      <c r="F98" s="34" t="s">
        <v>146</v>
      </c>
      <c r="G98" s="23">
        <v>55000000</v>
      </c>
      <c r="H98" s="23">
        <v>55000000</v>
      </c>
      <c r="I98" s="21" t="s">
        <v>36</v>
      </c>
      <c r="J98" s="21" t="s">
        <v>37</v>
      </c>
      <c r="K98" s="20" t="s">
        <v>180</v>
      </c>
    </row>
    <row r="99" spans="1:11" s="48" customFormat="1" ht="57" customHeight="1" x14ac:dyDescent="0.2">
      <c r="A99" s="45">
        <v>80101506</v>
      </c>
      <c r="B99" s="20" t="s">
        <v>186</v>
      </c>
      <c r="C99" s="21" t="s">
        <v>126</v>
      </c>
      <c r="D99" s="21" t="s">
        <v>98</v>
      </c>
      <c r="E99" s="22" t="s">
        <v>45</v>
      </c>
      <c r="F99" s="34" t="s">
        <v>146</v>
      </c>
      <c r="G99" s="23">
        <v>10365400</v>
      </c>
      <c r="H99" s="23">
        <v>10365400</v>
      </c>
      <c r="I99" s="21" t="s">
        <v>36</v>
      </c>
      <c r="J99" s="21" t="s">
        <v>37</v>
      </c>
      <c r="K99" s="20" t="s">
        <v>180</v>
      </c>
    </row>
    <row r="100" spans="1:11" ht="63.75" customHeight="1" x14ac:dyDescent="0.2">
      <c r="A100" s="24">
        <v>86111600</v>
      </c>
      <c r="B100" s="43" t="s">
        <v>187</v>
      </c>
      <c r="C100" s="21" t="s">
        <v>126</v>
      </c>
      <c r="D100" s="21" t="s">
        <v>155</v>
      </c>
      <c r="E100" s="22" t="s">
        <v>75</v>
      </c>
      <c r="F100" s="34" t="s">
        <v>146</v>
      </c>
      <c r="G100" s="23">
        <v>31020000</v>
      </c>
      <c r="H100" s="23">
        <v>31020000</v>
      </c>
      <c r="I100" s="21" t="s">
        <v>36</v>
      </c>
      <c r="J100" s="21" t="s">
        <v>37</v>
      </c>
      <c r="K100" s="20" t="s">
        <v>38</v>
      </c>
    </row>
    <row r="101" spans="1:11" ht="94.5" customHeight="1" x14ac:dyDescent="0.2">
      <c r="A101" s="49">
        <v>80101604</v>
      </c>
      <c r="B101" s="34" t="s">
        <v>188</v>
      </c>
      <c r="C101" s="35" t="s">
        <v>48</v>
      </c>
      <c r="D101" s="35" t="s">
        <v>155</v>
      </c>
      <c r="E101" s="36" t="s">
        <v>45</v>
      </c>
      <c r="F101" s="34" t="s">
        <v>146</v>
      </c>
      <c r="G101" s="37">
        <v>77000000</v>
      </c>
      <c r="H101" s="37">
        <v>77000000</v>
      </c>
      <c r="I101" s="35" t="s">
        <v>36</v>
      </c>
      <c r="J101" s="35" t="s">
        <v>37</v>
      </c>
      <c r="K101" s="34" t="s">
        <v>180</v>
      </c>
    </row>
    <row r="102" spans="1:11" ht="127.5" customHeight="1" x14ac:dyDescent="0.2">
      <c r="A102" s="45">
        <v>80101600</v>
      </c>
      <c r="B102" s="20" t="s">
        <v>189</v>
      </c>
      <c r="C102" s="21" t="s">
        <v>48</v>
      </c>
      <c r="D102" s="21" t="s">
        <v>174</v>
      </c>
      <c r="E102" s="22" t="s">
        <v>45</v>
      </c>
      <c r="F102" s="34" t="s">
        <v>146</v>
      </c>
      <c r="G102" s="23">
        <f>30000000+25000000</f>
        <v>55000000</v>
      </c>
      <c r="H102" s="23">
        <f>30000000+25000000</f>
        <v>55000000</v>
      </c>
      <c r="I102" s="21" t="s">
        <v>36</v>
      </c>
      <c r="J102" s="21" t="s">
        <v>37</v>
      </c>
      <c r="K102" s="20" t="s">
        <v>180</v>
      </c>
    </row>
    <row r="103" spans="1:11" ht="63.75" customHeight="1" x14ac:dyDescent="0.2">
      <c r="A103" s="24">
        <v>90111601</v>
      </c>
      <c r="B103" s="43" t="s">
        <v>190</v>
      </c>
      <c r="C103" s="21" t="s">
        <v>32</v>
      </c>
      <c r="D103" s="21" t="s">
        <v>33</v>
      </c>
      <c r="E103" s="22" t="s">
        <v>45</v>
      </c>
      <c r="F103" s="34" t="s">
        <v>146</v>
      </c>
      <c r="G103" s="23">
        <v>25000000</v>
      </c>
      <c r="H103" s="23">
        <v>25000000</v>
      </c>
      <c r="I103" s="21" t="s">
        <v>36</v>
      </c>
      <c r="J103" s="21" t="s">
        <v>37</v>
      </c>
      <c r="K103" s="20" t="s">
        <v>191</v>
      </c>
    </row>
    <row r="104" spans="1:11" s="32" customFormat="1" ht="63.75" customHeight="1" x14ac:dyDescent="0.2">
      <c r="A104" s="24">
        <v>90111601</v>
      </c>
      <c r="B104" s="43" t="s">
        <v>192</v>
      </c>
      <c r="C104" s="21"/>
      <c r="D104" s="21" t="s">
        <v>33</v>
      </c>
      <c r="E104" s="22" t="s">
        <v>45</v>
      </c>
      <c r="F104" s="20" t="s">
        <v>146</v>
      </c>
      <c r="G104" s="23">
        <v>20000000</v>
      </c>
      <c r="H104" s="23">
        <v>20000000</v>
      </c>
      <c r="I104" s="21" t="s">
        <v>36</v>
      </c>
      <c r="J104" s="21" t="s">
        <v>37</v>
      </c>
      <c r="K104" s="20" t="s">
        <v>175</v>
      </c>
    </row>
    <row r="105" spans="1:11" s="32" customFormat="1" ht="89.25" x14ac:dyDescent="0.2">
      <c r="A105" s="25">
        <v>78111500</v>
      </c>
      <c r="B105" s="20" t="s">
        <v>265</v>
      </c>
      <c r="C105" s="21" t="s">
        <v>32</v>
      </c>
      <c r="D105" s="21" t="s">
        <v>155</v>
      </c>
      <c r="E105" s="22" t="s">
        <v>112</v>
      </c>
      <c r="F105" s="20" t="s">
        <v>146</v>
      </c>
      <c r="G105" s="23">
        <v>30000000</v>
      </c>
      <c r="H105" s="23">
        <v>30000000</v>
      </c>
      <c r="I105" s="21" t="s">
        <v>36</v>
      </c>
      <c r="J105" s="21" t="s">
        <v>37</v>
      </c>
      <c r="K105" s="20" t="s">
        <v>175</v>
      </c>
    </row>
    <row r="106" spans="1:11" ht="63.75" customHeight="1" x14ac:dyDescent="0.2">
      <c r="A106" s="50">
        <v>86101705</v>
      </c>
      <c r="B106" s="51" t="s">
        <v>193</v>
      </c>
      <c r="C106" s="21" t="s">
        <v>164</v>
      </c>
      <c r="D106" s="35" t="s">
        <v>33</v>
      </c>
      <c r="E106" s="36" t="s">
        <v>45</v>
      </c>
      <c r="F106" s="34" t="s">
        <v>146</v>
      </c>
      <c r="G106" s="37">
        <v>20777200</v>
      </c>
      <c r="H106" s="37">
        <v>20777200</v>
      </c>
      <c r="I106" s="35" t="s">
        <v>36</v>
      </c>
      <c r="J106" s="35" t="s">
        <v>37</v>
      </c>
      <c r="K106" s="20" t="s">
        <v>142</v>
      </c>
    </row>
    <row r="107" spans="1:11" s="47" customFormat="1" ht="69.75" customHeight="1" thickBot="1" x14ac:dyDescent="0.25">
      <c r="A107" s="52">
        <v>86101705</v>
      </c>
      <c r="B107" s="53" t="s">
        <v>194</v>
      </c>
      <c r="C107" s="54" t="s">
        <v>32</v>
      </c>
      <c r="D107" s="40" t="s">
        <v>78</v>
      </c>
      <c r="E107" s="41" t="s">
        <v>183</v>
      </c>
      <c r="F107" s="39" t="s">
        <v>146</v>
      </c>
      <c r="G107" s="37">
        <v>30000000</v>
      </c>
      <c r="H107" s="37">
        <v>30000000</v>
      </c>
      <c r="I107" s="40" t="s">
        <v>36</v>
      </c>
      <c r="J107" s="40" t="s">
        <v>37</v>
      </c>
      <c r="K107" s="20" t="s">
        <v>180</v>
      </c>
    </row>
    <row r="108" spans="1:11" ht="64.5" customHeight="1" thickBot="1" x14ac:dyDescent="0.25">
      <c r="A108" s="55">
        <v>86101705</v>
      </c>
      <c r="B108" s="53" t="s">
        <v>195</v>
      </c>
      <c r="C108" s="54" t="s">
        <v>32</v>
      </c>
      <c r="D108" s="40" t="s">
        <v>78</v>
      </c>
      <c r="E108" s="41" t="s">
        <v>45</v>
      </c>
      <c r="F108" s="39" t="s">
        <v>146</v>
      </c>
      <c r="G108" s="37">
        <v>0</v>
      </c>
      <c r="H108" s="37">
        <v>0</v>
      </c>
      <c r="I108" s="40" t="s">
        <v>36</v>
      </c>
      <c r="J108" s="40" t="s">
        <v>37</v>
      </c>
      <c r="K108" s="39" t="s">
        <v>100</v>
      </c>
    </row>
    <row r="109" spans="1:11" ht="80.25" customHeight="1" x14ac:dyDescent="0.2">
      <c r="A109" s="50">
        <v>81111510</v>
      </c>
      <c r="B109" s="34" t="s">
        <v>196</v>
      </c>
      <c r="C109" s="35" t="s">
        <v>56</v>
      </c>
      <c r="D109" s="35" t="s">
        <v>174</v>
      </c>
      <c r="E109" s="22" t="s">
        <v>197</v>
      </c>
      <c r="F109" s="34" t="s">
        <v>198</v>
      </c>
      <c r="G109" s="37">
        <v>137445000</v>
      </c>
      <c r="H109" s="37">
        <v>137445000</v>
      </c>
      <c r="I109" s="35" t="s">
        <v>36</v>
      </c>
      <c r="J109" s="35" t="s">
        <v>37</v>
      </c>
      <c r="K109" s="34" t="s">
        <v>142</v>
      </c>
    </row>
    <row r="110" spans="1:11" ht="51" customHeight="1" x14ac:dyDescent="0.2">
      <c r="A110" s="50">
        <v>81111510</v>
      </c>
      <c r="B110" s="56" t="s">
        <v>199</v>
      </c>
      <c r="C110" s="35" t="s">
        <v>153</v>
      </c>
      <c r="D110" s="35" t="s">
        <v>51</v>
      </c>
      <c r="E110" s="22" t="s">
        <v>42</v>
      </c>
      <c r="F110" s="34" t="s">
        <v>198</v>
      </c>
      <c r="G110" s="37">
        <v>8549000</v>
      </c>
      <c r="H110" s="37">
        <v>8549000</v>
      </c>
      <c r="I110" s="35" t="s">
        <v>36</v>
      </c>
      <c r="J110" s="35" t="s">
        <v>37</v>
      </c>
      <c r="K110" s="34" t="s">
        <v>142</v>
      </c>
    </row>
    <row r="111" spans="1:11" ht="81" customHeight="1" x14ac:dyDescent="0.2">
      <c r="A111" s="50">
        <v>80141626</v>
      </c>
      <c r="B111" s="34" t="s">
        <v>200</v>
      </c>
      <c r="C111" s="21" t="s">
        <v>56</v>
      </c>
      <c r="D111" s="35" t="s">
        <v>51</v>
      </c>
      <c r="E111" s="36" t="s">
        <v>45</v>
      </c>
      <c r="F111" s="34" t="s">
        <v>198</v>
      </c>
      <c r="G111" s="37">
        <v>14900000</v>
      </c>
      <c r="H111" s="37">
        <v>14900000</v>
      </c>
      <c r="I111" s="35" t="s">
        <v>36</v>
      </c>
      <c r="J111" s="35" t="s">
        <v>37</v>
      </c>
      <c r="K111" s="34" t="s">
        <v>142</v>
      </c>
    </row>
    <row r="112" spans="1:11" ht="76.5" customHeight="1" x14ac:dyDescent="0.2">
      <c r="A112" s="50">
        <v>80141626</v>
      </c>
      <c r="B112" s="34" t="s">
        <v>201</v>
      </c>
      <c r="C112" s="21" t="s">
        <v>56</v>
      </c>
      <c r="D112" s="35" t="s">
        <v>51</v>
      </c>
      <c r="E112" s="36" t="s">
        <v>45</v>
      </c>
      <c r="F112" s="34" t="s">
        <v>198</v>
      </c>
      <c r="G112" s="37">
        <v>14900000</v>
      </c>
      <c r="H112" s="37">
        <v>14900000</v>
      </c>
      <c r="I112" s="35" t="s">
        <v>36</v>
      </c>
      <c r="J112" s="35" t="s">
        <v>37</v>
      </c>
      <c r="K112" s="34" t="s">
        <v>142</v>
      </c>
    </row>
    <row r="113" spans="1:11" ht="82.5" customHeight="1" x14ac:dyDescent="0.2">
      <c r="A113" s="50">
        <v>80141626</v>
      </c>
      <c r="B113" s="34" t="s">
        <v>202</v>
      </c>
      <c r="C113" s="21" t="s">
        <v>56</v>
      </c>
      <c r="D113" s="35" t="s">
        <v>51</v>
      </c>
      <c r="E113" s="36" t="s">
        <v>45</v>
      </c>
      <c r="F113" s="34" t="s">
        <v>198</v>
      </c>
      <c r="G113" s="37">
        <v>14900000</v>
      </c>
      <c r="H113" s="37">
        <v>14900000</v>
      </c>
      <c r="I113" s="35" t="s">
        <v>36</v>
      </c>
      <c r="J113" s="35" t="s">
        <v>37</v>
      </c>
      <c r="K113" s="34" t="s">
        <v>142</v>
      </c>
    </row>
    <row r="114" spans="1:11" ht="84.75" customHeight="1" x14ac:dyDescent="0.2">
      <c r="A114" s="50">
        <v>80141626</v>
      </c>
      <c r="B114" s="34" t="s">
        <v>202</v>
      </c>
      <c r="C114" s="21" t="s">
        <v>56</v>
      </c>
      <c r="D114" s="35" t="s">
        <v>51</v>
      </c>
      <c r="E114" s="36" t="s">
        <v>45</v>
      </c>
      <c r="F114" s="34" t="s">
        <v>198</v>
      </c>
      <c r="G114" s="37">
        <v>14900000</v>
      </c>
      <c r="H114" s="37">
        <v>14900000</v>
      </c>
      <c r="I114" s="35" t="s">
        <v>36</v>
      </c>
      <c r="J114" s="35" t="s">
        <v>37</v>
      </c>
      <c r="K114" s="34" t="s">
        <v>142</v>
      </c>
    </row>
    <row r="115" spans="1:11" ht="78" customHeight="1" x14ac:dyDescent="0.2">
      <c r="A115" s="50">
        <v>80141600</v>
      </c>
      <c r="B115" s="34" t="s">
        <v>203</v>
      </c>
      <c r="C115" s="21" t="s">
        <v>58</v>
      </c>
      <c r="D115" s="35" t="s">
        <v>204</v>
      </c>
      <c r="E115" s="36" t="s">
        <v>45</v>
      </c>
      <c r="F115" s="34" t="s">
        <v>198</v>
      </c>
      <c r="G115" s="37">
        <v>11175000</v>
      </c>
      <c r="H115" s="37">
        <v>11175000</v>
      </c>
      <c r="I115" s="35" t="s">
        <v>36</v>
      </c>
      <c r="J115" s="35" t="s">
        <v>37</v>
      </c>
      <c r="K115" s="34" t="s">
        <v>142</v>
      </c>
    </row>
    <row r="116" spans="1:11" ht="57" customHeight="1" x14ac:dyDescent="0.2">
      <c r="A116" s="19" t="s">
        <v>205</v>
      </c>
      <c r="B116" s="20" t="s">
        <v>206</v>
      </c>
      <c r="C116" s="21" t="s">
        <v>164</v>
      </c>
      <c r="D116" s="21" t="s">
        <v>33</v>
      </c>
      <c r="E116" s="22" t="s">
        <v>42</v>
      </c>
      <c r="F116" s="20" t="s">
        <v>207</v>
      </c>
      <c r="G116" s="23">
        <v>0</v>
      </c>
      <c r="H116" s="23"/>
      <c r="I116" s="21" t="s">
        <v>36</v>
      </c>
      <c r="J116" s="21" t="s">
        <v>37</v>
      </c>
      <c r="K116" s="20" t="s">
        <v>142</v>
      </c>
    </row>
    <row r="117" spans="1:11" s="29" customFormat="1" ht="63" customHeight="1" x14ac:dyDescent="0.2">
      <c r="A117" s="57">
        <v>80131502</v>
      </c>
      <c r="B117" s="34" t="s">
        <v>208</v>
      </c>
      <c r="C117" s="35" t="s">
        <v>153</v>
      </c>
      <c r="D117" s="35" t="s">
        <v>33</v>
      </c>
      <c r="E117" s="22" t="s">
        <v>42</v>
      </c>
      <c r="F117" s="34" t="s">
        <v>207</v>
      </c>
      <c r="G117" s="37">
        <v>10000000</v>
      </c>
      <c r="H117" s="37">
        <v>10000000</v>
      </c>
      <c r="I117" s="35" t="s">
        <v>36</v>
      </c>
      <c r="J117" s="35" t="s">
        <v>37</v>
      </c>
      <c r="K117" s="34" t="s">
        <v>142</v>
      </c>
    </row>
    <row r="118" spans="1:11" ht="63" customHeight="1" x14ac:dyDescent="0.2">
      <c r="A118" s="57">
        <v>80131502</v>
      </c>
      <c r="B118" s="34" t="s">
        <v>209</v>
      </c>
      <c r="C118" s="35" t="s">
        <v>210</v>
      </c>
      <c r="D118" s="35" t="s">
        <v>33</v>
      </c>
      <c r="E118" s="22" t="s">
        <v>42</v>
      </c>
      <c r="F118" s="34" t="s">
        <v>207</v>
      </c>
      <c r="G118" s="37">
        <v>8925000</v>
      </c>
      <c r="H118" s="37">
        <v>8925000</v>
      </c>
      <c r="I118" s="35" t="s">
        <v>36</v>
      </c>
      <c r="J118" s="35" t="s">
        <v>37</v>
      </c>
      <c r="K118" s="34" t="s">
        <v>142</v>
      </c>
    </row>
    <row r="119" spans="1:11" ht="79.5" customHeight="1" x14ac:dyDescent="0.2">
      <c r="A119" s="57">
        <v>80131502</v>
      </c>
      <c r="B119" s="34" t="s">
        <v>211</v>
      </c>
      <c r="C119" s="35" t="s">
        <v>153</v>
      </c>
      <c r="D119" s="35" t="s">
        <v>33</v>
      </c>
      <c r="E119" s="22" t="s">
        <v>42</v>
      </c>
      <c r="F119" s="34" t="s">
        <v>207</v>
      </c>
      <c r="G119" s="37">
        <v>8829800</v>
      </c>
      <c r="H119" s="37">
        <v>8829800</v>
      </c>
      <c r="I119" s="35" t="s">
        <v>36</v>
      </c>
      <c r="J119" s="35" t="s">
        <v>37</v>
      </c>
      <c r="K119" s="34" t="s">
        <v>142</v>
      </c>
    </row>
    <row r="120" spans="1:11" s="29" customFormat="1" ht="53.25" customHeight="1" x14ac:dyDescent="0.2">
      <c r="A120" s="57">
        <v>80131502</v>
      </c>
      <c r="B120" s="34" t="s">
        <v>212</v>
      </c>
      <c r="C120" s="35" t="s">
        <v>40</v>
      </c>
      <c r="D120" s="35" t="s">
        <v>33</v>
      </c>
      <c r="E120" s="22" t="s">
        <v>45</v>
      </c>
      <c r="F120" s="34" t="s">
        <v>207</v>
      </c>
      <c r="G120" s="37">
        <v>6000000</v>
      </c>
      <c r="H120" s="37">
        <v>6000000</v>
      </c>
      <c r="I120" s="35" t="s">
        <v>36</v>
      </c>
      <c r="J120" s="35" t="s">
        <v>37</v>
      </c>
      <c r="K120" s="34" t="s">
        <v>142</v>
      </c>
    </row>
    <row r="121" spans="1:11" s="29" customFormat="1" ht="65.25" customHeight="1" x14ac:dyDescent="0.2">
      <c r="A121" s="57">
        <v>80131502</v>
      </c>
      <c r="B121" s="34" t="s">
        <v>213</v>
      </c>
      <c r="C121" s="35" t="s">
        <v>210</v>
      </c>
      <c r="D121" s="35" t="s">
        <v>33</v>
      </c>
      <c r="E121" s="22" t="s">
        <v>45</v>
      </c>
      <c r="F121" s="34" t="s">
        <v>207</v>
      </c>
      <c r="G121" s="37">
        <v>9660420</v>
      </c>
      <c r="H121" s="37">
        <v>9660420</v>
      </c>
      <c r="I121" s="35" t="s">
        <v>36</v>
      </c>
      <c r="J121" s="35" t="s">
        <v>37</v>
      </c>
      <c r="K121" s="34" t="s">
        <v>142</v>
      </c>
    </row>
    <row r="122" spans="1:11" ht="76.5" customHeight="1" x14ac:dyDescent="0.2">
      <c r="A122" s="33" t="s">
        <v>205</v>
      </c>
      <c r="B122" s="34" t="s">
        <v>214</v>
      </c>
      <c r="C122" s="35" t="s">
        <v>215</v>
      </c>
      <c r="D122" s="35" t="s">
        <v>33</v>
      </c>
      <c r="E122" s="22" t="s">
        <v>42</v>
      </c>
      <c r="F122" s="34" t="s">
        <v>207</v>
      </c>
      <c r="G122" s="37">
        <v>0</v>
      </c>
      <c r="H122" s="37">
        <v>0</v>
      </c>
      <c r="I122" s="35" t="s">
        <v>36</v>
      </c>
      <c r="J122" s="35" t="s">
        <v>37</v>
      </c>
      <c r="K122" s="34" t="s">
        <v>142</v>
      </c>
    </row>
    <row r="123" spans="1:11" ht="77.25" customHeight="1" thickBot="1" x14ac:dyDescent="0.25">
      <c r="A123" s="38" t="s">
        <v>216</v>
      </c>
      <c r="B123" s="39" t="s">
        <v>217</v>
      </c>
      <c r="C123" s="40" t="s">
        <v>153</v>
      </c>
      <c r="D123" s="40" t="s">
        <v>80</v>
      </c>
      <c r="E123" s="41" t="s">
        <v>45</v>
      </c>
      <c r="F123" s="39" t="s">
        <v>198</v>
      </c>
      <c r="G123" s="42">
        <v>45886500</v>
      </c>
      <c r="H123" s="42">
        <v>45886500</v>
      </c>
      <c r="I123" s="40" t="s">
        <v>36</v>
      </c>
      <c r="J123" s="40" t="s">
        <v>37</v>
      </c>
      <c r="K123" s="39" t="s">
        <v>142</v>
      </c>
    </row>
    <row r="124" spans="1:11" ht="75.75" customHeight="1" x14ac:dyDescent="0.2">
      <c r="A124" s="24">
        <v>82101602</v>
      </c>
      <c r="B124" s="20" t="s">
        <v>219</v>
      </c>
      <c r="C124" s="21" t="s">
        <v>64</v>
      </c>
      <c r="D124" s="21" t="s">
        <v>220</v>
      </c>
      <c r="E124" s="22" t="s">
        <v>45</v>
      </c>
      <c r="F124" s="20" t="s">
        <v>198</v>
      </c>
      <c r="G124" s="26">
        <v>307187370</v>
      </c>
      <c r="H124" s="26">
        <v>307187370</v>
      </c>
      <c r="I124" s="21" t="s">
        <v>36</v>
      </c>
      <c r="J124" s="21" t="s">
        <v>37</v>
      </c>
      <c r="K124" s="34" t="s">
        <v>218</v>
      </c>
    </row>
    <row r="125" spans="1:11" ht="84.75" customHeight="1" x14ac:dyDescent="0.2">
      <c r="A125" s="24">
        <v>82101801</v>
      </c>
      <c r="B125" s="20" t="s">
        <v>266</v>
      </c>
      <c r="C125" s="21" t="s">
        <v>32</v>
      </c>
      <c r="D125" s="21" t="s">
        <v>221</v>
      </c>
      <c r="E125" s="22" t="s">
        <v>60</v>
      </c>
      <c r="F125" s="20" t="s">
        <v>198</v>
      </c>
      <c r="G125" s="23">
        <v>300000000</v>
      </c>
      <c r="H125" s="23">
        <v>300000000</v>
      </c>
      <c r="I125" s="21" t="s">
        <v>36</v>
      </c>
      <c r="J125" s="21" t="s">
        <v>37</v>
      </c>
      <c r="K125" s="20" t="s">
        <v>218</v>
      </c>
    </row>
    <row r="126" spans="1:11" ht="102" customHeight="1" x14ac:dyDescent="0.2">
      <c r="A126" s="24">
        <v>80101500</v>
      </c>
      <c r="B126" s="20" t="s">
        <v>222</v>
      </c>
      <c r="C126" s="21" t="s">
        <v>56</v>
      </c>
      <c r="D126" s="21" t="s">
        <v>223</v>
      </c>
      <c r="E126" s="22" t="s">
        <v>45</v>
      </c>
      <c r="F126" s="20" t="s">
        <v>198</v>
      </c>
      <c r="G126" s="23">
        <f>60000000+17962500</f>
        <v>77962500</v>
      </c>
      <c r="H126" s="23">
        <f>60000000+17962500</f>
        <v>77962500</v>
      </c>
      <c r="I126" s="21" t="s">
        <v>36</v>
      </c>
      <c r="J126" s="21" t="s">
        <v>37</v>
      </c>
      <c r="K126" s="34" t="s">
        <v>218</v>
      </c>
    </row>
    <row r="127" spans="1:11" ht="50.25" customHeight="1" x14ac:dyDescent="0.2">
      <c r="A127" s="24">
        <v>82101801</v>
      </c>
      <c r="B127" s="20" t="s">
        <v>224</v>
      </c>
      <c r="C127" s="21" t="s">
        <v>153</v>
      </c>
      <c r="D127" s="21" t="s">
        <v>72</v>
      </c>
      <c r="E127" s="36" t="s">
        <v>60</v>
      </c>
      <c r="F127" s="20" t="s">
        <v>198</v>
      </c>
      <c r="G127" s="23">
        <v>240000000</v>
      </c>
      <c r="H127" s="23">
        <v>240000000</v>
      </c>
      <c r="I127" s="21" t="s">
        <v>36</v>
      </c>
      <c r="J127" s="21" t="s">
        <v>37</v>
      </c>
      <c r="K127" s="34" t="s">
        <v>218</v>
      </c>
    </row>
    <row r="128" spans="1:11" ht="100.5" customHeight="1" x14ac:dyDescent="0.2">
      <c r="A128" s="24">
        <v>83121700</v>
      </c>
      <c r="B128" s="20" t="s">
        <v>225</v>
      </c>
      <c r="C128" s="21" t="s">
        <v>56</v>
      </c>
      <c r="D128" s="21" t="s">
        <v>223</v>
      </c>
      <c r="E128" s="22" t="s">
        <v>45</v>
      </c>
      <c r="F128" s="20" t="s">
        <v>198</v>
      </c>
      <c r="G128" s="23">
        <f>70000000+14000000</f>
        <v>84000000</v>
      </c>
      <c r="H128" s="23">
        <f>70000000+14000000</f>
        <v>84000000</v>
      </c>
      <c r="I128" s="21" t="s">
        <v>36</v>
      </c>
      <c r="J128" s="21" t="s">
        <v>37</v>
      </c>
      <c r="K128" s="34" t="s">
        <v>218</v>
      </c>
    </row>
    <row r="129" spans="1:11" ht="87" customHeight="1" thickBot="1" x14ac:dyDescent="0.25">
      <c r="A129" s="55">
        <v>82141500</v>
      </c>
      <c r="B129" s="39" t="s">
        <v>226</v>
      </c>
      <c r="C129" s="40" t="s">
        <v>56</v>
      </c>
      <c r="D129" s="40" t="s">
        <v>51</v>
      </c>
      <c r="E129" s="41" t="s">
        <v>45</v>
      </c>
      <c r="F129" s="39" t="s">
        <v>198</v>
      </c>
      <c r="G129" s="26">
        <v>20000000</v>
      </c>
      <c r="H129" s="26">
        <v>20000000</v>
      </c>
      <c r="I129" s="40" t="s">
        <v>36</v>
      </c>
      <c r="J129" s="40" t="s">
        <v>37</v>
      </c>
      <c r="K129" s="34" t="s">
        <v>218</v>
      </c>
    </row>
    <row r="130" spans="1:11" ht="56.25" customHeight="1" x14ac:dyDescent="0.2">
      <c r="A130" s="25">
        <v>80101507</v>
      </c>
      <c r="B130" s="20" t="s">
        <v>227</v>
      </c>
      <c r="C130" s="21" t="s">
        <v>32</v>
      </c>
      <c r="D130" s="21" t="s">
        <v>98</v>
      </c>
      <c r="E130" s="22" t="s">
        <v>127</v>
      </c>
      <c r="F130" s="20" t="s">
        <v>207</v>
      </c>
      <c r="G130" s="23">
        <v>123770421</v>
      </c>
      <c r="H130" s="23">
        <v>123770421</v>
      </c>
      <c r="I130" s="21" t="s">
        <v>36</v>
      </c>
      <c r="J130" s="21" t="s">
        <v>37</v>
      </c>
      <c r="K130" s="20" t="s">
        <v>106</v>
      </c>
    </row>
    <row r="131" spans="1:11" ht="75" customHeight="1" x14ac:dyDescent="0.2">
      <c r="A131" s="25">
        <v>80101604</v>
      </c>
      <c r="B131" s="20" t="s">
        <v>267</v>
      </c>
      <c r="C131" s="21" t="s">
        <v>32</v>
      </c>
      <c r="D131" s="21" t="s">
        <v>41</v>
      </c>
      <c r="E131" s="22" t="s">
        <v>127</v>
      </c>
      <c r="F131" s="20" t="s">
        <v>207</v>
      </c>
      <c r="G131" s="23">
        <v>144548735</v>
      </c>
      <c r="H131" s="23">
        <v>144548735</v>
      </c>
      <c r="I131" s="21" t="s">
        <v>36</v>
      </c>
      <c r="J131" s="21" t="s">
        <v>37</v>
      </c>
      <c r="K131" s="20" t="s">
        <v>106</v>
      </c>
    </row>
    <row r="132" spans="1:11" s="32" customFormat="1" ht="66" customHeight="1" x14ac:dyDescent="0.2">
      <c r="A132" s="25">
        <v>81112202</v>
      </c>
      <c r="B132" s="34" t="s">
        <v>229</v>
      </c>
      <c r="C132" s="21" t="s">
        <v>48</v>
      </c>
      <c r="D132" s="35" t="s">
        <v>174</v>
      </c>
      <c r="E132" s="36" t="s">
        <v>127</v>
      </c>
      <c r="F132" s="20" t="s">
        <v>207</v>
      </c>
      <c r="G132" s="23">
        <v>19869338</v>
      </c>
      <c r="H132" s="23">
        <v>19869338</v>
      </c>
      <c r="I132" s="21" t="s">
        <v>36</v>
      </c>
      <c r="J132" s="21" t="s">
        <v>37</v>
      </c>
      <c r="K132" s="20" t="s">
        <v>106</v>
      </c>
    </row>
    <row r="133" spans="1:11" ht="89.25" customHeight="1" x14ac:dyDescent="0.2">
      <c r="A133" s="25">
        <v>80101600</v>
      </c>
      <c r="B133" s="20" t="s">
        <v>230</v>
      </c>
      <c r="C133" s="21" t="s">
        <v>56</v>
      </c>
      <c r="D133" s="35" t="s">
        <v>174</v>
      </c>
      <c r="E133" s="22" t="s">
        <v>231</v>
      </c>
      <c r="F133" s="20" t="s">
        <v>207</v>
      </c>
      <c r="G133" s="23">
        <v>88000000</v>
      </c>
      <c r="H133" s="23">
        <v>88000000</v>
      </c>
      <c r="I133" s="21" t="s">
        <v>36</v>
      </c>
      <c r="J133" s="21" t="s">
        <v>37</v>
      </c>
      <c r="K133" s="20" t="s">
        <v>106</v>
      </c>
    </row>
    <row r="134" spans="1:11" ht="119.25" customHeight="1" x14ac:dyDescent="0.2">
      <c r="A134" s="25">
        <v>81102700</v>
      </c>
      <c r="B134" s="34" t="s">
        <v>232</v>
      </c>
      <c r="C134" s="21" t="s">
        <v>40</v>
      </c>
      <c r="D134" s="35" t="s">
        <v>233</v>
      </c>
      <c r="E134" s="36" t="s">
        <v>127</v>
      </c>
      <c r="F134" s="20" t="s">
        <v>207</v>
      </c>
      <c r="G134" s="23">
        <v>31500000</v>
      </c>
      <c r="H134" s="23">
        <v>31500000</v>
      </c>
      <c r="I134" s="21" t="s">
        <v>36</v>
      </c>
      <c r="J134" s="21" t="s">
        <v>37</v>
      </c>
      <c r="K134" s="20" t="s">
        <v>106</v>
      </c>
    </row>
    <row r="135" spans="1:11" ht="75" customHeight="1" x14ac:dyDescent="0.2">
      <c r="A135" s="25">
        <v>43232300</v>
      </c>
      <c r="B135" s="20" t="s">
        <v>234</v>
      </c>
      <c r="C135" s="21" t="s">
        <v>64</v>
      </c>
      <c r="D135" s="35" t="s">
        <v>49</v>
      </c>
      <c r="E135" s="36" t="s">
        <v>127</v>
      </c>
      <c r="F135" s="20" t="s">
        <v>207</v>
      </c>
      <c r="G135" s="26">
        <v>349848000</v>
      </c>
      <c r="H135" s="23">
        <v>349848000</v>
      </c>
      <c r="I135" s="21" t="s">
        <v>36</v>
      </c>
      <c r="J135" s="21" t="s">
        <v>37</v>
      </c>
      <c r="K135" s="20" t="s">
        <v>106</v>
      </c>
    </row>
    <row r="136" spans="1:11" ht="51" customHeight="1" x14ac:dyDescent="0.2">
      <c r="A136" s="25">
        <v>81112103</v>
      </c>
      <c r="B136" s="20" t="s">
        <v>235</v>
      </c>
      <c r="C136" s="21" t="s">
        <v>32</v>
      </c>
      <c r="D136" s="21" t="s">
        <v>41</v>
      </c>
      <c r="E136" s="22" t="s">
        <v>236</v>
      </c>
      <c r="F136" s="20" t="s">
        <v>207</v>
      </c>
      <c r="G136" s="23">
        <v>15000000</v>
      </c>
      <c r="H136" s="23">
        <v>15000000</v>
      </c>
      <c r="I136" s="21" t="s">
        <v>36</v>
      </c>
      <c r="J136" s="21" t="s">
        <v>37</v>
      </c>
      <c r="K136" s="20" t="s">
        <v>106</v>
      </c>
    </row>
    <row r="137" spans="1:11" ht="51" customHeight="1" x14ac:dyDescent="0.2">
      <c r="A137" s="19" t="s">
        <v>237</v>
      </c>
      <c r="B137" s="20" t="s">
        <v>238</v>
      </c>
      <c r="C137" s="21" t="s">
        <v>32</v>
      </c>
      <c r="D137" s="21" t="s">
        <v>228</v>
      </c>
      <c r="E137" s="22" t="s">
        <v>236</v>
      </c>
      <c r="F137" s="20" t="s">
        <v>207</v>
      </c>
      <c r="G137" s="23">
        <v>42523076</v>
      </c>
      <c r="H137" s="23">
        <v>42523076</v>
      </c>
      <c r="I137" s="21" t="s">
        <v>36</v>
      </c>
      <c r="J137" s="21" t="s">
        <v>37</v>
      </c>
      <c r="K137" s="20" t="s">
        <v>106</v>
      </c>
    </row>
    <row r="138" spans="1:11" ht="51" customHeight="1" x14ac:dyDescent="0.2">
      <c r="A138" s="24">
        <v>81112212</v>
      </c>
      <c r="B138" s="20" t="s">
        <v>239</v>
      </c>
      <c r="C138" s="21" t="s">
        <v>32</v>
      </c>
      <c r="D138" s="35" t="s">
        <v>228</v>
      </c>
      <c r="E138" s="22" t="s">
        <v>127</v>
      </c>
      <c r="F138" s="20" t="s">
        <v>207</v>
      </c>
      <c r="G138" s="23">
        <v>34988844</v>
      </c>
      <c r="H138" s="23">
        <v>34988844</v>
      </c>
      <c r="I138" s="21" t="s">
        <v>36</v>
      </c>
      <c r="J138" s="21" t="s">
        <v>37</v>
      </c>
      <c r="K138" s="20" t="s">
        <v>106</v>
      </c>
    </row>
    <row r="139" spans="1:11" ht="69.75" customHeight="1" x14ac:dyDescent="0.2">
      <c r="A139" s="24">
        <v>43232300</v>
      </c>
      <c r="B139" s="20" t="s">
        <v>240</v>
      </c>
      <c r="C139" s="21" t="s">
        <v>58</v>
      </c>
      <c r="D139" s="21" t="s">
        <v>49</v>
      </c>
      <c r="E139" s="22" t="s">
        <v>127</v>
      </c>
      <c r="F139" s="20" t="s">
        <v>207</v>
      </c>
      <c r="G139" s="23">
        <v>159967769</v>
      </c>
      <c r="H139" s="23">
        <v>159967769</v>
      </c>
      <c r="I139" s="21" t="s">
        <v>36</v>
      </c>
      <c r="J139" s="21" t="s">
        <v>37</v>
      </c>
      <c r="K139" s="20" t="s">
        <v>106</v>
      </c>
    </row>
    <row r="140" spans="1:11" ht="87.75" customHeight="1" x14ac:dyDescent="0.2">
      <c r="A140" s="24">
        <v>43232300</v>
      </c>
      <c r="B140" s="20" t="s">
        <v>241</v>
      </c>
      <c r="C140" s="21" t="s">
        <v>58</v>
      </c>
      <c r="D140" s="35" t="s">
        <v>49</v>
      </c>
      <c r="E140" s="22" t="s">
        <v>242</v>
      </c>
      <c r="F140" s="20" t="s">
        <v>207</v>
      </c>
      <c r="G140" s="26">
        <v>12962792</v>
      </c>
      <c r="H140" s="26">
        <v>12962792</v>
      </c>
      <c r="I140" s="21" t="s">
        <v>36</v>
      </c>
      <c r="J140" s="21" t="s">
        <v>37</v>
      </c>
      <c r="K140" s="20" t="s">
        <v>106</v>
      </c>
    </row>
    <row r="141" spans="1:11" ht="87.75" customHeight="1" x14ac:dyDescent="0.2">
      <c r="A141" s="24">
        <v>43232300</v>
      </c>
      <c r="B141" s="20" t="s">
        <v>243</v>
      </c>
      <c r="C141" s="21" t="s">
        <v>32</v>
      </c>
      <c r="D141" s="35" t="s">
        <v>228</v>
      </c>
      <c r="E141" s="22" t="s">
        <v>242</v>
      </c>
      <c r="F141" s="20" t="s">
        <v>207</v>
      </c>
      <c r="G141" s="26">
        <v>47037208</v>
      </c>
      <c r="H141" s="26">
        <v>47037208</v>
      </c>
      <c r="I141" s="21" t="s">
        <v>36</v>
      </c>
      <c r="J141" s="21" t="s">
        <v>37</v>
      </c>
      <c r="K141" s="20" t="s">
        <v>106</v>
      </c>
    </row>
    <row r="142" spans="1:11" ht="51" customHeight="1" x14ac:dyDescent="0.2">
      <c r="A142" s="19" t="s">
        <v>237</v>
      </c>
      <c r="B142" s="20" t="s">
        <v>244</v>
      </c>
      <c r="C142" s="21" t="s">
        <v>32</v>
      </c>
      <c r="D142" s="21" t="s">
        <v>98</v>
      </c>
      <c r="E142" s="22" t="s">
        <v>236</v>
      </c>
      <c r="F142" s="20" t="s">
        <v>207</v>
      </c>
      <c r="G142" s="23">
        <v>61000000</v>
      </c>
      <c r="H142" s="23">
        <v>61000000</v>
      </c>
      <c r="I142" s="21" t="s">
        <v>36</v>
      </c>
      <c r="J142" s="21" t="s">
        <v>37</v>
      </c>
      <c r="K142" s="20" t="s">
        <v>106</v>
      </c>
    </row>
    <row r="143" spans="1:11" ht="76.5" customHeight="1" x14ac:dyDescent="0.2">
      <c r="A143" s="25">
        <v>43232100</v>
      </c>
      <c r="B143" s="20" t="s">
        <v>245</v>
      </c>
      <c r="C143" s="21" t="s">
        <v>58</v>
      </c>
      <c r="D143" s="21" t="s">
        <v>41</v>
      </c>
      <c r="E143" s="22" t="s">
        <v>246</v>
      </c>
      <c r="F143" s="20" t="s">
        <v>207</v>
      </c>
      <c r="G143" s="23">
        <v>10980000</v>
      </c>
      <c r="H143" s="23">
        <v>10980000</v>
      </c>
      <c r="I143" s="21" t="s">
        <v>36</v>
      </c>
      <c r="J143" s="21" t="s">
        <v>37</v>
      </c>
      <c r="K143" s="20" t="s">
        <v>106</v>
      </c>
    </row>
    <row r="144" spans="1:11" ht="64.5" customHeight="1" x14ac:dyDescent="0.2">
      <c r="A144" s="25">
        <v>81112103</v>
      </c>
      <c r="B144" s="20" t="s">
        <v>268</v>
      </c>
      <c r="C144" s="21" t="s">
        <v>32</v>
      </c>
      <c r="D144" s="35" t="s">
        <v>228</v>
      </c>
      <c r="E144" s="22" t="s">
        <v>236</v>
      </c>
      <c r="F144" s="20" t="s">
        <v>207</v>
      </c>
      <c r="G144" s="23">
        <v>161976850</v>
      </c>
      <c r="H144" s="23">
        <v>161976850</v>
      </c>
      <c r="I144" s="21" t="s">
        <v>36</v>
      </c>
      <c r="J144" s="21" t="s">
        <v>37</v>
      </c>
      <c r="K144" s="20" t="s">
        <v>106</v>
      </c>
    </row>
    <row r="145" spans="1:11" s="29" customFormat="1" ht="69" customHeight="1" x14ac:dyDescent="0.2">
      <c r="A145" s="25">
        <v>81112103</v>
      </c>
      <c r="B145" s="20" t="s">
        <v>247</v>
      </c>
      <c r="C145" s="21" t="s">
        <v>126</v>
      </c>
      <c r="D145" s="21" t="s">
        <v>89</v>
      </c>
      <c r="E145" s="22" t="s">
        <v>236</v>
      </c>
      <c r="F145" s="20" t="s">
        <v>207</v>
      </c>
      <c r="G145" s="23">
        <v>8888000</v>
      </c>
      <c r="H145" s="23">
        <v>8888000</v>
      </c>
      <c r="I145" s="21" t="s">
        <v>36</v>
      </c>
      <c r="J145" s="21" t="s">
        <v>37</v>
      </c>
      <c r="K145" s="20" t="s">
        <v>106</v>
      </c>
    </row>
    <row r="146" spans="1:11" s="29" customFormat="1" ht="51" customHeight="1" x14ac:dyDescent="0.2">
      <c r="A146" s="25">
        <v>81112103</v>
      </c>
      <c r="B146" s="20" t="s">
        <v>248</v>
      </c>
      <c r="C146" s="21" t="s">
        <v>32</v>
      </c>
      <c r="D146" s="21" t="s">
        <v>41</v>
      </c>
      <c r="E146" s="22" t="s">
        <v>236</v>
      </c>
      <c r="F146" s="20" t="s">
        <v>207</v>
      </c>
      <c r="G146" s="23">
        <v>60000000</v>
      </c>
      <c r="H146" s="23">
        <v>60000000</v>
      </c>
      <c r="I146" s="21" t="s">
        <v>36</v>
      </c>
      <c r="J146" s="21" t="s">
        <v>37</v>
      </c>
      <c r="K146" s="20" t="s">
        <v>106</v>
      </c>
    </row>
    <row r="147" spans="1:11" s="32" customFormat="1" ht="63.75" customHeight="1" x14ac:dyDescent="0.2">
      <c r="A147" s="25">
        <v>81112202</v>
      </c>
      <c r="B147" s="20" t="s">
        <v>249</v>
      </c>
      <c r="C147" s="21" t="s">
        <v>40</v>
      </c>
      <c r="D147" s="21" t="s">
        <v>250</v>
      </c>
      <c r="E147" s="22" t="s">
        <v>127</v>
      </c>
      <c r="F147" s="20" t="s">
        <v>207</v>
      </c>
      <c r="G147" s="26">
        <v>21296061</v>
      </c>
      <c r="H147" s="26">
        <v>21296061</v>
      </c>
      <c r="I147" s="21" t="s">
        <v>36</v>
      </c>
      <c r="J147" s="21" t="s">
        <v>37</v>
      </c>
      <c r="K147" s="20" t="s">
        <v>106</v>
      </c>
    </row>
    <row r="148" spans="1:11" ht="64.5" customHeight="1" x14ac:dyDescent="0.2">
      <c r="A148" s="24">
        <v>81112300</v>
      </c>
      <c r="B148" s="20" t="s">
        <v>251</v>
      </c>
      <c r="C148" s="21" t="s">
        <v>32</v>
      </c>
      <c r="D148" s="21" t="s">
        <v>221</v>
      </c>
      <c r="E148" s="22" t="s">
        <v>60</v>
      </c>
      <c r="F148" s="20" t="s">
        <v>207</v>
      </c>
      <c r="G148" s="23">
        <v>220000000</v>
      </c>
      <c r="H148" s="23">
        <v>220000000</v>
      </c>
      <c r="I148" s="21" t="s">
        <v>36</v>
      </c>
      <c r="J148" s="21" t="s">
        <v>37</v>
      </c>
      <c r="K148" s="20" t="s">
        <v>106</v>
      </c>
    </row>
    <row r="149" spans="1:11" ht="64.5" customHeight="1" x14ac:dyDescent="0.2">
      <c r="A149" s="25">
        <v>80101507</v>
      </c>
      <c r="B149" s="20" t="s">
        <v>252</v>
      </c>
      <c r="C149" s="21" t="s">
        <v>32</v>
      </c>
      <c r="D149" s="21" t="s">
        <v>98</v>
      </c>
      <c r="E149" s="22" t="s">
        <v>253</v>
      </c>
      <c r="F149" s="20" t="s">
        <v>207</v>
      </c>
      <c r="G149" s="23">
        <v>40000024</v>
      </c>
      <c r="H149" s="23">
        <v>40000024</v>
      </c>
      <c r="I149" s="21" t="s">
        <v>36</v>
      </c>
      <c r="J149" s="21" t="s">
        <v>37</v>
      </c>
      <c r="K149" s="20" t="s">
        <v>106</v>
      </c>
    </row>
    <row r="150" spans="1:11" ht="63.75" customHeight="1" x14ac:dyDescent="0.2">
      <c r="A150" s="25">
        <v>80101507</v>
      </c>
      <c r="B150" s="20" t="s">
        <v>254</v>
      </c>
      <c r="C150" s="21" t="s">
        <v>126</v>
      </c>
      <c r="D150" s="21" t="s">
        <v>98</v>
      </c>
      <c r="E150" s="22" t="s">
        <v>253</v>
      </c>
      <c r="F150" s="20" t="s">
        <v>207</v>
      </c>
      <c r="G150" s="23">
        <v>22500000</v>
      </c>
      <c r="H150" s="23">
        <v>22500000</v>
      </c>
      <c r="I150" s="21" t="s">
        <v>36</v>
      </c>
      <c r="J150" s="21" t="s">
        <v>37</v>
      </c>
      <c r="K150" s="20" t="s">
        <v>106</v>
      </c>
    </row>
    <row r="151" spans="1:11" s="32" customFormat="1" ht="63.75" customHeight="1" x14ac:dyDescent="0.2">
      <c r="A151" s="25">
        <v>81112202</v>
      </c>
      <c r="B151" s="43" t="s">
        <v>255</v>
      </c>
      <c r="C151" s="21" t="s">
        <v>126</v>
      </c>
      <c r="D151" s="21" t="s">
        <v>256</v>
      </c>
      <c r="E151" s="22" t="s">
        <v>112</v>
      </c>
      <c r="F151" s="20" t="s">
        <v>207</v>
      </c>
      <c r="G151" s="23">
        <v>2424928</v>
      </c>
      <c r="H151" s="23">
        <v>2424928</v>
      </c>
      <c r="I151" s="21" t="s">
        <v>36</v>
      </c>
      <c r="J151" s="21" t="s">
        <v>37</v>
      </c>
      <c r="K151" s="20" t="s">
        <v>106</v>
      </c>
    </row>
    <row r="152" spans="1:11" ht="100.5" customHeight="1" x14ac:dyDescent="0.2">
      <c r="A152" s="25">
        <v>43233205</v>
      </c>
      <c r="B152" s="20" t="s">
        <v>257</v>
      </c>
      <c r="C152" s="21" t="s">
        <v>40</v>
      </c>
      <c r="D152" s="21" t="s">
        <v>80</v>
      </c>
      <c r="E152" s="22" t="s">
        <v>127</v>
      </c>
      <c r="F152" s="20" t="s">
        <v>207</v>
      </c>
      <c r="G152" s="23">
        <v>259999976.25</v>
      </c>
      <c r="H152" s="23">
        <v>259999976.25</v>
      </c>
      <c r="I152" s="21" t="s">
        <v>36</v>
      </c>
      <c r="J152" s="21" t="s">
        <v>37</v>
      </c>
      <c r="K152" s="20" t="s">
        <v>106</v>
      </c>
    </row>
    <row r="153" spans="1:11" ht="93" customHeight="1" x14ac:dyDescent="0.2">
      <c r="A153" s="25">
        <v>80101600</v>
      </c>
      <c r="B153" s="20" t="s">
        <v>258</v>
      </c>
      <c r="C153" s="21" t="s">
        <v>48</v>
      </c>
      <c r="D153" s="21" t="s">
        <v>174</v>
      </c>
      <c r="E153" s="22" t="s">
        <v>231</v>
      </c>
      <c r="F153" s="20" t="s">
        <v>207</v>
      </c>
      <c r="G153" s="23">
        <v>58850000</v>
      </c>
      <c r="H153" s="23">
        <v>58850000</v>
      </c>
      <c r="I153" s="21" t="s">
        <v>36</v>
      </c>
      <c r="J153" s="21" t="s">
        <v>37</v>
      </c>
      <c r="K153" s="20" t="s">
        <v>106</v>
      </c>
    </row>
    <row r="154" spans="1:11" s="32" customFormat="1" ht="92.25" customHeight="1" x14ac:dyDescent="0.2">
      <c r="A154" s="25">
        <v>81102700</v>
      </c>
      <c r="B154" s="20" t="s">
        <v>259</v>
      </c>
      <c r="C154" s="21" t="s">
        <v>215</v>
      </c>
      <c r="D154" s="21" t="s">
        <v>260</v>
      </c>
      <c r="E154" s="22" t="s">
        <v>45</v>
      </c>
      <c r="F154" s="20" t="s">
        <v>207</v>
      </c>
      <c r="G154" s="26">
        <v>12000000</v>
      </c>
      <c r="H154" s="26">
        <v>12000000</v>
      </c>
      <c r="I154" s="21" t="s">
        <v>36</v>
      </c>
      <c r="J154" s="21" t="s">
        <v>37</v>
      </c>
      <c r="K154" s="20" t="s">
        <v>106</v>
      </c>
    </row>
    <row r="155" spans="1:11" ht="63.75" customHeight="1" x14ac:dyDescent="0.2">
      <c r="A155" s="25">
        <v>80101604</v>
      </c>
      <c r="B155" s="20" t="s">
        <v>261</v>
      </c>
      <c r="C155" s="21" t="s">
        <v>32</v>
      </c>
      <c r="D155" s="35" t="s">
        <v>228</v>
      </c>
      <c r="E155" s="22" t="s">
        <v>127</v>
      </c>
      <c r="F155" s="20" t="s">
        <v>207</v>
      </c>
      <c r="G155" s="23">
        <v>140000000</v>
      </c>
      <c r="H155" s="23">
        <v>140000000</v>
      </c>
      <c r="I155" s="21" t="s">
        <v>36</v>
      </c>
      <c r="J155" s="21" t="s">
        <v>37</v>
      </c>
      <c r="K155" s="20" t="s">
        <v>106</v>
      </c>
    </row>
    <row r="156" spans="1:11" ht="78.75" customHeight="1" x14ac:dyDescent="0.2">
      <c r="A156" s="45">
        <v>81112202</v>
      </c>
      <c r="B156" s="20" t="s">
        <v>262</v>
      </c>
      <c r="C156" s="21" t="s">
        <v>40</v>
      </c>
      <c r="D156" s="21" t="s">
        <v>44</v>
      </c>
      <c r="E156" s="22" t="s">
        <v>127</v>
      </c>
      <c r="F156" s="20" t="s">
        <v>207</v>
      </c>
      <c r="G156" s="26">
        <v>32639252</v>
      </c>
      <c r="H156" s="26">
        <v>32639252</v>
      </c>
      <c r="I156" s="21" t="s">
        <v>36</v>
      </c>
      <c r="J156" s="21" t="s">
        <v>37</v>
      </c>
      <c r="K156" s="20" t="s">
        <v>106</v>
      </c>
    </row>
    <row r="157" spans="1:11" ht="18.75" customHeight="1" x14ac:dyDescent="0.2">
      <c r="A157" s="1"/>
      <c r="B157" s="1"/>
      <c r="C157" s="1"/>
      <c r="D157" s="1"/>
      <c r="E157" s="1"/>
      <c r="F157" s="1"/>
      <c r="G157" s="59">
        <f>SUM(G19:G156)</f>
        <v>9178053683.0400009</v>
      </c>
      <c r="H157" s="59">
        <f>SUM(H19:H156)</f>
        <v>8918903035.0400009</v>
      </c>
      <c r="I157" s="1"/>
      <c r="J157" s="1"/>
      <c r="K157" s="1"/>
    </row>
    <row r="158" spans="1:11" ht="12.75" customHeight="1" x14ac:dyDescent="0.2">
      <c r="H158">
        <v>146064787</v>
      </c>
    </row>
    <row r="159" spans="1:11" ht="26.25" customHeight="1" x14ac:dyDescent="0.2">
      <c r="C159" t="s">
        <v>263</v>
      </c>
      <c r="G159" s="60"/>
    </row>
    <row r="160" spans="1:11" ht="42.75" customHeight="1" x14ac:dyDescent="0.2">
      <c r="G160" s="60"/>
    </row>
    <row r="161" spans="2:2" x14ac:dyDescent="0.2">
      <c r="B161" s="58"/>
    </row>
  </sheetData>
  <autoFilter ref="A18:K159"/>
  <hyperlinks>
    <hyperlink ref="B8" r:id="rId1"/>
    <hyperlink ref="B128" r:id="rId2" display="http://www.ssf.gov.co/wps/portal"/>
  </hyperlinks>
  <pageMargins left="0.25" right="0.25" top="0.75" bottom="0.75" header="0.3" footer="0.3"/>
  <pageSetup paperSize="14" scale="47"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Versión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2017-08-25T14:37:55Z</dcterms:created>
  <dcterms:modified xsi:type="dcterms:W3CDTF">2017-08-25T14:44:08Z</dcterms:modified>
</cp:coreProperties>
</file>