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albarracinm\Desktop\"/>
    </mc:Choice>
  </mc:AlternateContent>
  <bookViews>
    <workbookView xWindow="0" yWindow="0" windowWidth="28800" windowHeight="14235"/>
  </bookViews>
  <sheets>
    <sheet name="PAA 2018 (6)" sheetId="1" r:id="rId1"/>
  </sheets>
  <definedNames>
    <definedName name="_xlnm._FilterDatabase" localSheetId="0" hidden="1">'PAA 2018 (6)'!$B$18:$L$103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6" i="1" l="1"/>
  <c r="H116" i="1"/>
  <c r="I88" i="1" l="1"/>
  <c r="H88" i="1"/>
  <c r="I87" i="1"/>
  <c r="H87" i="1"/>
  <c r="I86" i="1"/>
  <c r="H86" i="1"/>
  <c r="I85" i="1"/>
  <c r="H85" i="1"/>
  <c r="I84" i="1"/>
  <c r="H84" i="1"/>
  <c r="I83" i="1"/>
  <c r="H83" i="1"/>
  <c r="I56" i="1"/>
  <c r="H56" i="1"/>
  <c r="I55" i="1"/>
  <c r="H55" i="1"/>
  <c r="I54" i="1"/>
  <c r="H54" i="1"/>
  <c r="I53" i="1"/>
  <c r="H53" i="1"/>
  <c r="I52" i="1"/>
  <c r="H52" i="1"/>
  <c r="I51" i="1"/>
  <c r="H51" i="1"/>
  <c r="I50" i="1"/>
  <c r="H50" i="1"/>
  <c r="I49" i="1"/>
  <c r="H49" i="1"/>
  <c r="I48" i="1"/>
  <c r="H48" i="1"/>
  <c r="I46" i="1"/>
  <c r="H46" i="1"/>
  <c r="I45" i="1"/>
  <c r="H45" i="1"/>
  <c r="I38" i="1"/>
  <c r="H38" i="1"/>
  <c r="I37" i="1"/>
  <c r="H37" i="1"/>
  <c r="I36" i="1"/>
  <c r="H36" i="1"/>
  <c r="I35" i="1"/>
  <c r="H35" i="1"/>
  <c r="C12" i="1" s="1"/>
</calcChain>
</file>

<file path=xl/sharedStrings.xml><?xml version="1.0" encoding="utf-8"?>
<sst xmlns="http://schemas.openxmlformats.org/spreadsheetml/2006/main" count="884" uniqueCount="217">
  <si>
    <t>PLAN ANUAL DE ADQUISICIONES</t>
  </si>
  <si>
    <t>A. INFORMACIÓN GENERAL DE LA ENTIDAD</t>
  </si>
  <si>
    <t>Nombre</t>
  </si>
  <si>
    <t>SUPERINTENDENCIA DEL SUBSIDIO FAMILIAR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</si>
  <si>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</si>
  <si>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</si>
  <si>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45 A N° 9 - 46</t>
  </si>
  <si>
    <t>Teléfono</t>
  </si>
  <si>
    <t>Página web</t>
  </si>
  <si>
    <t>www.superintendenciadelsubsidiofamiliar</t>
  </si>
  <si>
    <t>Misión y visión</t>
  </si>
  <si>
    <t>MISIÓN: La Superintendencia del Subsidio Familiar mediante sus funciones de inspección, vigilancia y control orienta su gestión con enfoque sostenible y con criterios de equidad, calidad y efectividad a través de su compromiso con: 
• La excelencia en el servicio 
• La Transparencia de sus procesos 
• Generación de confianza a sus partes interesadas. 
VISIÓN: La Superintendencia del Subsidio Familiar será en el 2018 una entidad renovada y reconocida por sus partes interesadas a nivel Nacional, por su efectividad en la inspección, vigilancia y control para el fortalecimiento de sus entes vigilados como entidades sostenibles y el aseguramiento de su impacto en la movilidad social.</t>
  </si>
  <si>
    <t>Perspectiva estratégica</t>
  </si>
  <si>
    <t xml:space="preserve">La Superintendencia del Subsidio Familiar tiene a su cargo la supervisión de las CCF, organizaciones y entidades recaudadoras y pagadoras del subsidio familiar en cuanto al cumplimiento de este servicio y sobre las entidades que constituyan o administren una o varias entidades sometidas a su vigilancia, con el fin de preservar la estabilidad, seguridad y confianza del sistema del subsidio familiar para que los servicios sociales a su cargo lleguen a la población de trabajadores afiliados y sus familias bajo los principios de eficiencia, eficacia, efectividad y solidaridad en los términos señalados en la ley.  </t>
  </si>
  <si>
    <t>Información de contacto</t>
  </si>
  <si>
    <t>Yalile Katerine Assaf Abueita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</si>
  <si>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</si>
  <si>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</si>
  <si>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</si>
  <si>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</si>
  <si>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</si>
  <si>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</si>
  <si>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</si>
  <si>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</si>
  <si>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</si>
  <si>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</si>
  <si>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</si>
  <si>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</si>
  <si>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</si>
  <si>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</si>
  <si>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</si>
  <si>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</si>
  <si>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</si>
  <si>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76111501</t>
  </si>
  <si>
    <t>Adquirir por medio de la Tienda Virtual del Estado, especificamente el Acuerdo Marco de Precios para el servicio integral de aseo y cafetería de las instalaciones donde funciona la etidad.</t>
  </si>
  <si>
    <t>Enero</t>
  </si>
  <si>
    <t>10 Meses</t>
  </si>
  <si>
    <t>Seléccion abreviada - acuerdo marco</t>
  </si>
  <si>
    <t>Recursos Nación - Funcionamiento - Gastos Generales</t>
  </si>
  <si>
    <t>NO</t>
  </si>
  <si>
    <t>N.A.</t>
  </si>
  <si>
    <t xml:space="preserve">GRUPO GESTIÓN CONTRACTUAL - SECRETARÍA GENERAL </t>
  </si>
  <si>
    <t>55101519</t>
  </si>
  <si>
    <t>Realizar la publicación de los Actos Administrativos y Documentos expedidos por la Superintendencia del Subsidio Familiar, que requieran divulgación en el Diario Oficial en el 2018</t>
  </si>
  <si>
    <t>11 Meses</t>
  </si>
  <si>
    <t>Contratación directa</t>
  </si>
  <si>
    <t>78111500</t>
  </si>
  <si>
    <t>Adquirir por medio de la Tienda Virtual del Estado Colombiano, especificamente el acuerdo marco de precios el suministro de tiquetes aéreos a nivel nacional e internacional para los funcionarios y contratistas de la Superintendencia del Subsidio.</t>
  </si>
  <si>
    <t>8 Meses</t>
  </si>
  <si>
    <t>78181701</t>
  </si>
  <si>
    <t>Adquirir a través de la Tienda Virtual del Estado Colombiano el suministro de Combustible en la ciudad de Bogotá para cumplir con los desplazamientos de los directivos de la Superintendencia del Subsidio Familiar</t>
  </si>
  <si>
    <t>78181500</t>
  </si>
  <si>
    <t>Contratar la prestación del servicio de mantenimiento preventivo y correctivo con suministro de repuestos y manos de obra para el parque automotor de la SSF</t>
  </si>
  <si>
    <t>Febrero</t>
  </si>
  <si>
    <t>Selección abreviada menor cuantía</t>
  </si>
  <si>
    <t>Recursos Nación - Funcionamiento - Honorarios</t>
  </si>
  <si>
    <t>80111600; 80111603</t>
  </si>
  <si>
    <t>Adquirir el suministro de Dotación para los funcionarios de la Entidad.</t>
  </si>
  <si>
    <t>Marzo</t>
  </si>
  <si>
    <t xml:space="preserve">Recursos Nación - Funcionamiento </t>
  </si>
  <si>
    <t>14111828; 44101700; 44103100</t>
  </si>
  <si>
    <t>Adquirir la papelería para el buen desarrollo de las actividades de la entidad.</t>
  </si>
  <si>
    <t>Mayo</t>
  </si>
  <si>
    <t>1 Meses</t>
  </si>
  <si>
    <t>Recursos Nación - Funcionamiento</t>
  </si>
  <si>
    <t>44101700</t>
  </si>
  <si>
    <t>Adquirir fotoconductores y Tonner para las impresores de la Superintendencia del Subsidio Familiar.</t>
  </si>
  <si>
    <t>Julio</t>
  </si>
  <si>
    <t>4 Meses</t>
  </si>
  <si>
    <t>92121500</t>
  </si>
  <si>
    <t>Contratar la prestación de servicio de vigilancia</t>
  </si>
  <si>
    <t>32101600</t>
  </si>
  <si>
    <t>Adquirir la prestación de servicio de rastreo y monitoreo vehicular.</t>
  </si>
  <si>
    <t>Mínima cuantía</t>
  </si>
  <si>
    <t>78111800</t>
  </si>
  <si>
    <t>Contratar el servicio de transporte para los funcionarios de la Entidad.</t>
  </si>
  <si>
    <t>7 Meses</t>
  </si>
  <si>
    <t>Licitación pública</t>
  </si>
  <si>
    <t>80101500</t>
  </si>
  <si>
    <t>Prestar el servicio de custodia y conservación del archivo de la SSF.</t>
  </si>
  <si>
    <t>9 Meses</t>
  </si>
  <si>
    <t>84131503</t>
  </si>
  <si>
    <t>Adquirir los seguros de vehículos para el parque automotor de la Entidad.</t>
  </si>
  <si>
    <t>Abril</t>
  </si>
  <si>
    <t>12 Meses</t>
  </si>
  <si>
    <t>84131607</t>
  </si>
  <si>
    <t>Adquirir el SOAT  para le parque automotor de la Entidad.</t>
  </si>
  <si>
    <t>46191600</t>
  </si>
  <si>
    <t>Contratar el servicio de localización, numeración, recarga y mantenimiento de extintores</t>
  </si>
  <si>
    <t>Contratar la prestación de servicios para la actualización de las Tablas de Valoración Documental</t>
  </si>
  <si>
    <t>Junio</t>
  </si>
  <si>
    <t>Contratación Directa</t>
  </si>
  <si>
    <t>N/A</t>
  </si>
  <si>
    <t>Prestar los servicios de apoyo en el Proceso de Gestión Documental en los procedimientos de Gestión de Correspondencia con el fin de contribuir al logro de los objetivos del Grupo de acuerdo con los criterios de calidad establecidos.</t>
  </si>
  <si>
    <t>5 Meses</t>
  </si>
  <si>
    <t>Prestar los servicios de apoyo en el proceso de almacén e Inventarios de la Superintendencia del Subsidio Familiar.</t>
  </si>
  <si>
    <t>Prestar los servicios de apoyo al Proceso de Gestión Documental</t>
  </si>
  <si>
    <t>Apoyar al grupo de Gestión Administrativa y Documental en el diseño de los Planes y Documentos estratégicos del grupo.</t>
  </si>
  <si>
    <t>81112300</t>
  </si>
  <si>
    <t>Contratar la prestación del servicio de mesa de ayuda y mantenimiento preventivo y correctivo de los recursos computacionales con suministro de repuestos.</t>
  </si>
  <si>
    <t>81112000</t>
  </si>
  <si>
    <t>Contratar los servicios de conectividad</t>
  </si>
  <si>
    <t>Contratar los servicios de centro de datos necesarios para el alojamiento en carácter de "colocation" de la infraestructura central de computo de la SSF.</t>
  </si>
  <si>
    <t>81112102</t>
  </si>
  <si>
    <t>Renovar la suscripción del correo electrónico y servicios conexos Office 365</t>
  </si>
  <si>
    <t>80111500;</t>
  </si>
  <si>
    <t>Prestar los servicios profesionales como contador para apoyar al Grupo de Gestión del Talento Humano, en los proceso de nómina y demás actividades y procesos del grupo relacionados con temas contables.</t>
  </si>
  <si>
    <t>Brindar asesoría profesional al Despacho de la Secretaria General en los asuntos de su competencia y de acuerdo con los procesos a cargo tanto en materia contractual como administrativa de acuerdo con el perfil de la contratista.</t>
  </si>
  <si>
    <t>15 Días</t>
  </si>
  <si>
    <t xml:space="preserve">NO </t>
  </si>
  <si>
    <t xml:space="preserve"> Brindar asesoría profesional al Despacho de la Secretaria General en los asuntos de su competencia y de acuerdo con los procesos a cargo tanto en materia contractual como administrativa de acuerdo con el perfil de la contratista.</t>
  </si>
  <si>
    <t>80121600
80121700</t>
  </si>
  <si>
    <t>Prestar los servicios profesionales como abogado para apoyar al grupo de gestión contractual de la secretaria general, en todos los tramites jurídicos necesarios de los procesos de contratación asignados y demás actividades administrativas relacionados con los procesos de contratación que adelante la entidad.</t>
  </si>
  <si>
    <t>5 Meses y 15 Días</t>
  </si>
  <si>
    <t>El contratista arrendador entrega a titulo de arrendamiento a la Superintendencia como arrendatario los inmuebles contenidos en los pisos 15 y 16  del edificio T8  Ciudad Empresarial Sarmiento Angulo, porpiedada horizontal, ubicado en la Av calle 26 # 57-41 Lote A de la ciudad de Bogotá D.C. debidamente acondicionado, dotado con el mobiliario requerido y con las instalaciones  y condiciones necesarios para garantizar unas oficinas funcionales para el funcionamiento de la Sede alterna de la SSF.</t>
  </si>
  <si>
    <t>Prestar los servicios profesionales como abogada para apoyar al Grupo de Gestión Contractual de la Secretaría General, endesarrollo de procesos relacionados con las actividades propias de la Gestión Contractua de la Entidad.</t>
  </si>
  <si>
    <t xml:space="preserve">5 Meses  </t>
  </si>
  <si>
    <t>Contratar los servicios profesionales, para apoyar a la Dirección de Gestión Financiera y Contable de la Superintendencia del Subsidio Familiar en la revisión del análisis de los estados financieros, presupuestos de ingresos y egresos, límite máximo de inversión, informes de gestión financieros, balances e informes financieros y contables de las Cajas de Compensación Familiar los cuales permiten a la Superintendencia del Subsidio Familiar analizar la razonabilidad de los recursos recibidos</t>
  </si>
  <si>
    <t>Contratar los servicios profesionales, para apoyar a la Dirección de Gestión Financiera y Contable de la Superintendencia del Subsidio Familiar en la revisión del análisis de los estados financieros, presupuestos de ingresos y egresos, límite máximo de inversión, informes de gestión financieros, balances e informes financieros y contables de las Cajas de Compensación Familiar los cuales permiten a la Superintendencia del Subsidio Familiar analizar la razonabilidad de los recursos recibidos por las Corporaciones, igualmente apoyar en el desarrollo de las actividades que correspondan a la implementación, desarrollo y sostenimiento del Sistema Integrado de Gestión, de acuerdo a lo establecido en los planes y proyectos estratégicos de la Superintendencia.</t>
  </si>
  <si>
    <t>Contratarlos servicios profesionales para apoyar a la Superintendencia Delegada para la responsabilidad Administrativa y las medidas especiales en el lineamiento, gestión y trámite sustanciando los diferentes  procedimientos administrativos propios de esa dependencia y en cumplimiento del control legal a los entes vigilados</t>
  </si>
  <si>
    <t xml:space="preserve">Contratar la prestación de servicios profesionales para Apoyar jurícamente a la Superintendencia Delegada para la Responsabilidad Administrativa y las Medidas Especiales  como ente de control de las Cajas de Compensación Familiar, delantando las actividades en el tramites y sustanciando las diferentes averiguaciones preliminares e investigaciones de caracter administrativo  de la Delegada que sean trasladados con ocasión de los informes de visitas especiales u ordinaria, quejas y demás denuncias que sean puestos en conocimiento de la Delegada.                                                                                                                                                                                                                                                                                                                                                                                                                                                                                                                                                                                                             </t>
  </si>
  <si>
    <t>80121600:80121700</t>
  </si>
  <si>
    <t>Contratar la prestación de servicios profesionales para apoyar a la Superintendencia Delegada para la Responsabilidad Administrativa y las Medidas Especiales en el lineamiento, gestión y tramite sustanciando los diferentes procedimientos administrativos, así como las actuaciones relacionadas co el registro y control de los organismos de dirección, administración y fizcalización de las Cajas de Compensación Familiar.</t>
  </si>
  <si>
    <t>Contratar la prestación de servicios profesionales para el apoyo a la Oficina Asesora Jurídica  en temas de derecho administrativo,  habeas data, defensa judicial,  y actualizar aspectos jurídicos que conlleven la aplicación de la normatividad del subsidio familiar y el funcionamiento de la Entidad.</t>
  </si>
  <si>
    <t>Contratar la prestación de servicios profesionales para apoyar al Grupo de Gestión de Talento Humano en la elaboración de estudios previos y seguimiento a la ejecución de contratos del Grupo</t>
  </si>
  <si>
    <t>81161500</t>
  </si>
  <si>
    <t>PI :IMPLEMENTACIÓN , SOSTENIBILIDAD Y GESTIÓN DE LAS TICS EN LA SSF BAJO EL MODELO DE ARQUITECTURA EMPRESARIAL (AE) NACIONAL. Actividad: Fortalecer la infraestructura tecnológica. OBJETO: Contratar el servicio de mantenimiento preventivo y correctivo de la solución control de acceso.</t>
  </si>
  <si>
    <t>Recursos Nación - Inversión</t>
  </si>
  <si>
    <t>81111500</t>
  </si>
  <si>
    <t xml:space="preserve">PI :IMPLEMENTACIÓN , SOSTENIBILIDAD Y GESTIÓN DE LAS TICS EN LA SSF BAJO EL MODELO DE ARQUITECTURA EMPRESARIAL (AE) NACIONAL. Actividad: Sostener y actualizar los componentes del sistema Integrado del Subsidio Familiar. OBJETO: Servicios profesionales de Soporte </t>
  </si>
  <si>
    <t>6 Meses</t>
  </si>
  <si>
    <t>43232400</t>
  </si>
  <si>
    <t>PI :IMPLEMENTACIÓN , SOSTENIBILIDAD Y GESTIÓN DE LAS TICS EN LA SSF BAJO EL MODELO DE ARQUITECTURA EMPRESARIAL (AE) NACIONAL. Actividad:  Diseñar, desarrollar e implementar nuevos módulos del sistema Integrado del Subsidio Familiar. OBJETO: Desarrollar un proyecto XBRL. Revisar y ajustar las taxonomías XBRL; publicar las taxonomías; para el sistema Sirevac.</t>
  </si>
  <si>
    <t>81111811</t>
  </si>
  <si>
    <t>PI :IMPLEMENTACIÓN , SOSTENIBILIDAD Y GESTIÓN DE LAS TICS EN LA SSF BAJO EL MODELO DE ARQUITECTURA EMPRESARIAL (AE) NACIONAL. SUBPROYECTO:  Sostener y actualizar los componentes del Sistema Integrado del Subsidio Familiar. OBJETO: Contratar los servicios de apoyo a la gestión para atender y solucionar los requerimientos de primer nivel, para asegurar la adecuada operación y soporte del sistema SIREVAC  de la SSF.</t>
  </si>
  <si>
    <t>80101507</t>
  </si>
  <si>
    <t>PI :IMPLEMENTACIÓN , SOSTENIBILIDAD Y GESTIÓN DE LAS TICS EN LA SSF BAJO EL MODELO DE ARQUITECTURA EMPRESARIAL (AE) NACIONAL. SUBPROYECTO: Sostener y actualizar los componentes del Sistema Integrado del Subsidio Familiar.  OBJETO: Prestar los servicios profesionales a la SSF en el mantenimiento, actualización y soporte del sistema SIREVAC de la Superintendencia del Subsidio Familiar y los demás que se requieran en la entidad.</t>
  </si>
  <si>
    <t>43233205</t>
  </si>
  <si>
    <t xml:space="preserve">PI :IMPLEMENTACIÓN , SOSTENIBILIDAD Y GESTIÓN DE LAS TICS EN LA SSF BAJO EL MODELO DE ARQUITECTURA EMPRESARIAL (AE) NACIONAL. Actividad: Diseñar, desarrollar e implementar nuevos módulos del sistema Integrado del Subsidio Familiar. Objeto: Contratar optimización y mejoramiento a los procedimientos implementados en el sistema GTSS, construido bajo la plataforma Esigna, mediante la modalidad de bolsa de horas.
</t>
  </si>
  <si>
    <t>80141626</t>
  </si>
  <si>
    <t>PI - FORTALECIMIENTO Y ACTUALIZACIÓN DE MECANISMOS DE ATENCIÓN PARA MEJORAR LA CALIDAD Y EFICIENCIA EN LA PRESTACIÓN DEL SERVICIO AL USURIO NACIONAL. Actividad: Apoyar a la Superintendencia del Subsidio Familiar para el manejo y uso adecuado de los buzones virtuales instalados en las Cajas de Compensación Familiar. Objeto: Prestar los servicios de apoyo a la Superintendencia del Subsidio Familiar para el manejo y uso adecuado del Buzón Virtual instalado en la ciudad de Cúcuta – Norte de Santander.</t>
  </si>
  <si>
    <t>PI: MEJORAMIENTO EN LA CAPACIDAD DE GESTIÓN INSTITUCIONAL, PARA FORTALECER LA INSPECCIÓN, VIGILANCIA Y CONTROL DE LA SUPERINTENDENCIA DEL SUBSIDIO FAMILIAR. Actividad 1: Apoyo Técnico a la SSF en la elaboración y actualización de documentos de apoyo: guías, planes, manuales, mapas de riesgos, y/o cartillas que oriente la labor de las dependencias. Actividad 2: Construir estrategias e implementar herramientas y mecanismos que garanticen la participación ciudadana y la posiilidad de vigilar la gestión pública de la Entidadad. Objeto: Apoyar a la Dirección para la Gestión de las Cajas de Compensación Familiar en la elaboración y actualización de guías y manuales para para la ejecución de la inspección y vigilancia de los servicios, programas sociales y los estudios económicos, financieros, administrativos y de operación de las Cajas de Compensación Familiar y apoyar la construcción de estrategias e implementación de mecanismos de participación ciudadana en pro de la vigilancia de la entidad.</t>
  </si>
  <si>
    <t>PI: MEJORAMIENTO EN LA CAPACIDAD DE GESTIÓN INSTITUCIONAL, PARA FORTALECER LA INSPECCIÓN, VIGILANCIA Y CONTROL DE LA SUPERINTENDENCIA DEL SUBSIDIO FAMILIAR. Actividad 1: Apoyo Técnico a la SSF en la elaboración y actualización de documentos de apoyo: guías, planes, manuales, mapas de riesgos, y/o cartillas que oriente la labor de las dependencias. Actividad 2: Construir estrategias e implementar herramientas y mecanismos que garanticen la participación ciudadana y la posiilidad de vigilar la gestión pública de la Entidadad. Objeto: Realizar el análisis  y estudio de los aspectos legales de los informes de gestión y de los servicios, programas sociales y operaciones que prestan las Cajas de Compensación Familiar, para la elaboración y actualización de documentos de apoyo del área y asesorar la construcción de estrategias e implementación de mecanismos de participación ciudadana en pro de la vigilancia de la entidad.</t>
  </si>
  <si>
    <t>PI: MEJORAMIENTO EN LA CAPACIDAD DE GESTIÓN INSTITUCIONAL, PARA FORTALECER LA INSPECCIÓN, VIGILANCIA Y CONTROL DE LA SUPERINTENDENCIA DEL SUBSIDIO FAMILIAR. Actividad 1: Apoyo Técnico a la SSF en la elaboración y actualización de documentos de apoyo: guías, planes, manuales, mapas de riesgos, y/o cartillas que oriente la labor de las dependencias. Actividad 2: Construir estrategias e implementar herramientas y mecanismos que garanticen la participación ciudadana y la posiilidad de vigilar la gestión pública de la Entidadad. Objeto: Realizar el análisis  y estudio de los servicios, programas sociales, las coberturas que prestan las Cajas de Compensación Familiar, para la elaboración y actualización de documentos de apoyo del área y asesorar la construcción de estrategias e implementación de mecanismos de participación ciudadana en pro de la vigilancia de la entidad.</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</si>
  <si>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Contratar la prestación de servicios profesionales para apoyar a la Superintendencia del Subsidio Familiar, en la Dirección de la Gestión de las CCF en el fortalecimiento de los procedimientos y demás metodologías, elaborando la documentación técnica correspondiente al mejoramiento de la gestión pro del ejercicio de inspección y vigilancia.</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</si>
  <si>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Participar en la elaboración de documentos guía e instrumentos para la revisión de los fondos de Ley, el límite máximo de inversión, informes de gestión, balances e informes financieros y contables de las Cajas de Compensación Familiar, con el fin de permitir a la Superintendencia del Subsidio Familiar analizar la razonabilidad de los recursos recibidos por las Corporaciones, al igual que la destinación de los recursos del 4%, en la prestación de los servicios sociales que presta a sus afiliados de menores ingresos y los de sus familias, lo cual permitirá impartir directrices por parte de esta Entidad.</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</si>
  <si>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Realizar el análisis  y estudio de los aspectos legales de los informes de gestión y de los servicios, programas sociales y operaciones que prestan las Cajas de Compensación Familiar, para la elaboración y actualización de documentos de apoyo del área.</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</si>
  <si>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Contratar los servicios profesionales, para apoyar a la Dirección de Gestión de las CCF, de la Superintendencia del Subsidio Familiar en el análisis de la información que presentan los Entes Vigilados en los informes de Gestión especialmente en los componentes financieros, contables y fondos de ley, con el fin de mejorar los documentos de apoyo de las labores de inspección y vigilancia que presta la Superintendencia del Subsidio Familiar.</t>
  </si>
  <si>
    <t>PI: MEJORAMIENTO EN LA CAPACIDAD DE GESTIÓN INSTITUCIONAL, PARA FORTALECER LA INSPECCIÓN, VIGILANCIA Y CONTROL DE LA SUPERINTENDENCIA DEL SUBSIDIO FAMILIAR. Actividad: Apoyo Técnico a la SSF en la elaboración y actualización de documentos de apoyo: guías, planes, manuales, mapas de riesgos, y/o cartillas que oriente la labor de las dependencias. Objeto: Asesorar a la Superintendencia del Subsidio Familiar, en temas relacionados con los programas de salud que manejan las Cajas de Compensación Familiar para la elaboración de documentos de evaluación y análisis de dichos programas, en especial en el proceso de escisión, para fortalecer las labores misionales de inspección, y vigilancia que ejerce la Superintendencia del Subsidio Familiar en el país.</t>
  </si>
  <si>
    <t>PI: MEJORAMIENTO EN LA CAPACIDAD DE GESTIÓN INSTITUCIONAL, PARA FORTALECER LA INSPECCIÓN, VIGILANCIA Y CONTROL DE LA SUPERINTENDENCIA DEL SUBSIDIO FAMILIAR. Actividad: Mejoramiento del Modelo de Planeación y Gestión MECI, enfocado al desarrollo  de capacidades técnicas y de Gestión de manera eficiente, efectiva y eficaz en pro del ejercicio de inspección, vigilancia y control. Objeto: Contratar los servicios profesionales para apoyar a la Dirección de Gestión de las CCF, de la Superintendencia del Subsidio Familiar en la aplicación de instrumentos de análisis de la información que presentan los Entes Vigilados en los informes de Gestión, especialmente en los servicios sociales, educación, fondos de ley y salud, con el fin de contribuir al mejoramiento de las labores de inspección y vigilancia que cumple la Superintendencia del Subsidio Familiar.</t>
  </si>
  <si>
    <t>PI: MEJORAMIENTO EN LA CAPACIDAD DE GESTIÓN INSTITUCIONAL, PARA FORTALECER LA INSPECCIÓN, VIGILANCIA Y CONTROL DE LA SUPERINTENDENCIA DEL SUBSIDIO FAMILIAR. Actividad: Mejoramiento del Modelo de Planeación y Gestión MECI, enfocado al desarrollo  de capacidades técnicas y de Gestión de manera eficiente, efectiva y eficaz en pro del ejercicio de inspección, vigilancia y control. Objeto: Realizar el análisis  y estudio de los aspectos legales de los informes de gestión y de los servicios, programas sociales y operaciones que prestan las Cajas de Compensación Familiar para el fortalecimiento del proceso de planeación y  el mejoramiento de las capacidades técnicas del área.</t>
  </si>
  <si>
    <t>PI: MEJORAMIENTO EN LA CAPACIDAD DE GESTIÓN INSTITUCIONAL, PARA FORTALECER LA INSPECCIÓN, VIGILANCIA Y CONTROL DE LA SUPERINTENDENCIA DEL SUBSIDIO FAMILIAR. Actividad 1: Mejoramiento del Modelo de Planeación y Gestión MECI, enfocado al desarrollo de capacidades técnicas y de gestión de manera eficiente, efectiva y eficaz en pro del ejercicio  de inspección, vigilancia y control. Actividad 2: Construir estrategias e implementar herramientas y mecanismos que garanticen la participación ciudadana y la posiilidad de vigilar la gestión pública de la Entidadad. Objeto: Contratar la prestación de servicios profesionales para apoyar a la Dirección para la Gestión de las Cajas de Compensación Familiar en la elaboración y revisión de los aspectos de Gestión, Auditoria y Administración de Control Interno, Ejecución Presupuestal, Análisis al Control de Operaciones administrativos de los entes vigilados  y asesorar la construcción de estrategias e implementación de mecanismos de participación ciudadana en pro de la vigilancia de la entidad, con el fin de poder desarrollar las labores de IVC que ejerce la Supersubsidio a las CCF Familiar del país.</t>
  </si>
  <si>
    <t>82101602</t>
  </si>
  <si>
    <t>PI. FORTALECIMIENTO EN LA DIVULGACIÓN Y MANEJO DE LAS COMUNICACIONES DE LA SUPERINTENDENCIA DEL SUBSIDIO FAMILIAR. BOGOTÁ.  Actividad:  Realizar, producir y emitir los programas audiovisuales.FORTALECER LAS CAPACIDADES TÉCNICAS Y DE GESTIÓN DE LA SSF, EN EL EJERCICIO DE INSPECCIÓN, VIGILANCIA Y CONTROL A LAS CAJAS DE COMPENSACIÓN FAMILIAR, CON EL FIN DE GARANTIZAR EL CUMPLIMIENTO DE LA PRESTACIÓN DE LOS SERVICIOS SOCIALES A SU CARGO. Actividad: Presentar el informe de rendición pública de cuentas a la ciudadanía, los avances y retos de la SSF en la vigencia. Objeto: Realizar el servicio de pre-producción, producción, post-producción y emisión del Programa institucional de televisión “Supersubsidio TV” y la transmisión en directo de la Audiencia Pública de Rendición de Cuentas de la Superintendencia del Subsidio Familiar.</t>
  </si>
  <si>
    <t>81111510</t>
  </si>
  <si>
    <t xml:space="preserve">PI - FORTALECIMIENTO Y ACTUALIZACIÓN DE MECANISMOS DE ATENCIÓN PARA MEJORAR LA CALIDAD Y EFICIENCIA EN LA PRESTACIÓN DEL SERVICIO AL USURIO NACIONAL. Actividad: Mejorar y Fortalecer la calidad de accesibilidad a los canales de atención masiva de PQRS para beneficiar la población. Objeto:  Mejorar y Fortalecer la calidad de accesibilidad a los canales de atención masiva de PQRS para beneficiar la población.
</t>
  </si>
  <si>
    <t>43232300;</t>
  </si>
  <si>
    <t>PI :IMPLEMENTACIÓN , SOSTENIBILIDAD Y GESTIÓN DE LAS TICS EN LA SSF BAJO EL MODELO DE ARQUITECTURA EMPRESARIAL (AE) NACIONAL. SUBPROYECTO: Fortalecer la infraestructura tecnológica. OBJETO: Contratar  el servicio de horas de soporte  premier de Microsoft, para la infraestructura tecnológica de la SSF.</t>
  </si>
  <si>
    <t>81112202;</t>
  </si>
  <si>
    <t>PI - IMPLEMENTACIÓN, SOSTENIBILIDAD Y GESTIÓN DE LAS TICS EN LA SUPERINTENDENCIA DEL SUBSIDIO FAMILIAR BAJO EL MODELO DE ARQUITECTURA EMPRESARIAL (AE), NACIONAL. Actividad: Sostener  y  actualizar los  componentes  del sistema  Integrado  del Subsidio Familiar. Objeto: Contratar la actualización, soporte y mantenimiento de lo aplicativos de nómina, talento humano y portal del empleado SICOF que posee la entidad.</t>
  </si>
  <si>
    <t>PI :IMPLEMENTACIÓN , SOSTENIBILIDAD Y GESTIÓN DE LAS TICS EN LA SSF BAJO EL MODELO DE ARQUITECTURA EMPRESARIAL (AE) NACIONAL. Actividad:  Optimizar la gestión de los datos. OBJETO: Optimizar  y mejorar el sistema de información Gerencial  SIGER.</t>
  </si>
  <si>
    <t>81112212;</t>
  </si>
  <si>
    <t>PI :IMPLEMENTACIÓN , SOSTENIBILIDAD Y GESTIÓN DE LAS TICS EN LA SSF BAJO EL MODELO DE ARQUITECTURA EMPRESARIAL (AE) NACIONAL. SUBPROYECTO: Fortalecer la infraestructura tecnológica. OBJETO: Contratar el servicio de soporte tecnico y mantenimiento preventivo y/o correctivo en su infraestructura tecnológica para los Kioscos interactivos de atención al ciudadano, incluyendo repuestos ubicados en 5 (cinco) cajas de compensación Familiar.</t>
  </si>
  <si>
    <r>
      <rPr>
        <b/>
        <sz val="11"/>
        <color theme="1"/>
        <rFont val="Calibri"/>
        <family val="2"/>
        <scheme val="minor"/>
      </rPr>
      <t>PI. FORTALECIMIENTO EN LA DIVULGACIÓN Y MANEJO DE LAS COMUNICACIONES DE LA SUPERINTENDENCIA DEL SUBSIDIO FAMILIAR. BOGOTÁ.  Actividad:</t>
    </r>
    <r>
      <rPr>
        <sz val="11"/>
        <color theme="1"/>
        <rFont val="Calibri"/>
        <family val="2"/>
        <scheme val="minor"/>
      </rPr>
      <t xml:space="preserve"> Actualizar la estrategia de Comunicación Institucional. </t>
    </r>
    <r>
      <rPr>
        <b/>
        <sz val="11"/>
        <color theme="1"/>
        <rFont val="Calibri"/>
        <family val="2"/>
        <scheme val="minor"/>
      </rPr>
      <t>Objeto:</t>
    </r>
    <r>
      <rPr>
        <sz val="11"/>
        <color theme="1"/>
        <rFont val="Calibri"/>
        <family val="2"/>
        <scheme val="minor"/>
      </rPr>
      <t xml:space="preserve"> Contratar la prestación de servicios profesionales de apoyo en temas de comunicación, campañas institucionales y/o publicitarias y publicaciones institucionales.</t>
    </r>
  </si>
  <si>
    <r>
      <rPr>
        <b/>
        <sz val="11"/>
        <color theme="1"/>
        <rFont val="Calibri"/>
        <family val="2"/>
        <scheme val="minor"/>
      </rPr>
      <t xml:space="preserve">PI: FORTALECIMIENTO EN LA DIVULGACIÓN Y MANEJO DE LAS COMUNICACIONES DE LA SUPERINTENDENCIA DEL SUBSIDIO FAMILIAR. Actividad: </t>
    </r>
    <r>
      <rPr>
        <sz val="11"/>
        <color theme="1"/>
        <rFont val="Calibri"/>
        <family val="2"/>
        <scheme val="minor"/>
      </rPr>
      <t>Actualizar la Estrategia de Comunicación Institucional.</t>
    </r>
    <r>
      <rPr>
        <b/>
        <sz val="11"/>
        <color theme="1"/>
        <rFont val="Calibri"/>
        <family val="2"/>
        <scheme val="minor"/>
      </rPr>
      <t xml:space="preserve"> Objeto:</t>
    </r>
    <r>
      <rPr>
        <sz val="11"/>
        <color theme="1"/>
        <rFont val="Calibri"/>
        <family val="2"/>
        <scheme val="minor"/>
      </rPr>
      <t xml:space="preserve"> Contratar la prestación de servicios profesionales de apoyo en la producción de información periodística para los programas audiovisuales institucionales.  </t>
    </r>
  </si>
  <si>
    <t>80121600;80121700</t>
  </si>
  <si>
    <r>
      <rPr>
        <b/>
        <sz val="11"/>
        <color theme="1"/>
        <rFont val="Calibri"/>
        <family val="2"/>
        <scheme val="minor"/>
      </rPr>
      <t>PI: FORTALECIMIENTO EN LA DIVULGACIÓN Y MANEJO DE LAS COMUNICACIONES DE LA SUPERINTENDENCIA DEL SUBSIDIO FAMILIAR. Actividad:</t>
    </r>
    <r>
      <rPr>
        <sz val="11"/>
        <color theme="1"/>
        <rFont val="Calibri"/>
        <family val="2"/>
        <scheme val="minor"/>
      </rPr>
      <t xml:space="preserve"> Actualizar la Estrategia de Comunicación Institucional. </t>
    </r>
    <r>
      <rPr>
        <b/>
        <sz val="11"/>
        <color theme="1"/>
        <rFont val="Calibri"/>
        <family val="2"/>
        <scheme val="minor"/>
      </rPr>
      <t>Objeto:</t>
    </r>
    <r>
      <rPr>
        <sz val="11"/>
        <color theme="1"/>
        <rFont val="Calibri"/>
        <family val="2"/>
        <scheme val="minor"/>
      </rPr>
      <t xml:space="preserve"> Contratar la prestación de servicios profesionales para la producción de información y mensajes institucionales con el objetivo de lograr el mayor impacto posible en la ciudadanía, afiliados y beneficiarios de los servicios sociales de las Cajas de Compensación Familiar a través de los medios de comunicación.</t>
    </r>
  </si>
  <si>
    <r>
      <rPr>
        <b/>
        <sz val="11"/>
        <color theme="1"/>
        <rFont val="Calibri"/>
        <family val="2"/>
        <scheme val="minor"/>
      </rPr>
      <t>PI: FORTALECIMIENTO EN LA DIVULGACIÓN Y MANEJO DE LAS COMUNICACIONES DE LA SUPERINTENDENCIA DEL SUBSIDIO FAMILIAR. BOGOTÁ. Actividad:</t>
    </r>
    <r>
      <rPr>
        <sz val="11"/>
        <color theme="1"/>
        <rFont val="Calibri"/>
        <family val="2"/>
        <scheme val="minor"/>
      </rPr>
      <t xml:space="preserve"> Actualizar la Estrategia de Comunicación Institucional. </t>
    </r>
    <r>
      <rPr>
        <b/>
        <sz val="11"/>
        <color indexed="8"/>
        <rFont val="Calibri"/>
        <family val="2"/>
      </rPr>
      <t xml:space="preserve">Objeto: </t>
    </r>
    <r>
      <rPr>
        <sz val="11"/>
        <color theme="1"/>
        <rFont val="Calibri"/>
        <family val="2"/>
        <scheme val="minor"/>
      </rPr>
      <t>Contratar los servicios profesionales  para apoyar y acompañar a todas las depenedencias de la Entidad y al Superintendente en procesos comunicativos que permitan el fortalecimiento y desarrollo de cada una de las funciones y actividades en las que prevalezcan los procesos informativos para los diferentes públicos.</t>
    </r>
  </si>
  <si>
    <t>801216000;80121700</t>
  </si>
  <si>
    <r>
      <rPr>
        <b/>
        <sz val="11"/>
        <color theme="1"/>
        <rFont val="Calibri"/>
        <family val="2"/>
        <scheme val="minor"/>
      </rPr>
      <t>PI: FORTALECIMIENTO EN LA DIVULGACIÓN Y MANEJO DE LAS COMUNICACIONES DE LA SUPERINTENDENCIA DEL SUBSIDIO FAMILIAR. Actividad:</t>
    </r>
    <r>
      <rPr>
        <sz val="11"/>
        <color theme="1"/>
        <rFont val="Calibri"/>
        <family val="2"/>
        <scheme val="minor"/>
      </rPr>
      <t xml:space="preserve"> Elaborar y actualizar el catálogo de productos de difusión, relacionados con la estrategia de comunicación. </t>
    </r>
    <r>
      <rPr>
        <b/>
        <sz val="11"/>
        <color theme="1"/>
        <rFont val="Calibri"/>
        <family val="2"/>
        <scheme val="minor"/>
      </rPr>
      <t>Objeto:</t>
    </r>
    <r>
      <rPr>
        <sz val="11"/>
        <color theme="1"/>
        <rFont val="Calibri"/>
        <family val="2"/>
        <scheme val="minor"/>
      </rPr>
      <t xml:space="preserve"> Contratar los servicios profesionales para  acompañar el manejo de la información interna en todas las áreas de la entidad de acuerdo con la Estrategia de Comunicación.</t>
    </r>
  </si>
  <si>
    <r>
      <rPr>
        <b/>
        <sz val="11"/>
        <rFont val="Calibri"/>
        <family val="2"/>
        <scheme val="minor"/>
      </rPr>
      <t>PI: MEJORAMIENTO EN LA CAPACIDAD DE GESTIÓN INSTITUCIONAL, PARA FORTALECER LA INSPECCIÓN, VIGILANCIA Y CONTROL DE LA SUPERINTENDENCIA DEL SUBSIDIO FAMILIAR. Actividad:</t>
    </r>
    <r>
      <rPr>
        <sz val="11"/>
        <rFont val="Calibri"/>
        <family val="2"/>
        <scheme val="minor"/>
      </rPr>
      <t xml:space="preserve"> Realizar el mantenimiento y mejora del Sistema Integrado de Gestión para la Administeación, optimización, sensibilización y operación del mismo. </t>
    </r>
    <r>
      <rPr>
        <b/>
        <sz val="11"/>
        <rFont val="Calibri"/>
        <family val="2"/>
        <scheme val="minor"/>
      </rPr>
      <t>Objeto:</t>
    </r>
    <r>
      <rPr>
        <sz val="11"/>
        <rFont val="Calibri"/>
        <family val="2"/>
        <scheme val="minor"/>
      </rPr>
      <t xml:space="preserve"> Prestar los servicios profesionales a la Superintendencia del Subsidio Familiar como apoyo a la Oficina Asesora de Planeación en el acompañamiento, mantenimiento y fortalecimiento del Sistema de Gestión de Calidad y su articulación  con el Modelo Integrado deversión 2, así mismo asesorar y realizar seguimiento al cumplimiento de la Ley 1712 - Ley de Transparencia y Acceso a la Información Pública en permanente búsqueda del mejoramiento continuo, optimización de sus procesos, sensibilización, ue permita a la Entidad alcanzar altos niveles de satisfacción de sus partes interesadas.</t>
    </r>
  </si>
  <si>
    <t>Recursos Nación -Inversión</t>
  </si>
  <si>
    <t>43233201</t>
  </si>
  <si>
    <t xml:space="preserve">PI: IMPLEMENTACIÓN Y MEJORAMIENTO DEL SISTEMA INTEGRADO DE GESTIÓN DOCUMENTAL DE LA SSF. Actividad: Sostenimiento de las soluciones de Gestión Documental. Objeto: Contratar el sostenimiento de las soluciones de Gestión Documental </t>
  </si>
  <si>
    <t>Octubre</t>
  </si>
  <si>
    <t>86101705; 80101603</t>
  </si>
  <si>
    <t>PI: IMPLEMENTACIÓN Y MEJORAMIENTO DEL SISTEMA INTEGRADO DE GESTIÓN DOCUMENTAL DE LA SSF. Actividad: Soporte y sostenimiento de la Herramienta tecnológica ESIGNA. Objeto: Contratar el Soporte y sostenimiento de la Herramienta tecnologica ESIGNA.</t>
  </si>
  <si>
    <t>86111600</t>
  </si>
  <si>
    <t>PI: MEJORAMIENTO EN LA CAPACIDAD DE GESTIÓN INSTITUCIONAL, PARA FORTALECER LA INSPECCIÓN, VIGILANCIA Y CONTROL DE LA SUPERINTENDENCIA DEL SUBSIDIO FAMILIAR. Actividad: Diseñar, implementar y dar mantenimiento al Plan de gestión ambiental. Objeto: Apoyo a la implementación del Plan Institucional de Gestión Ambiental.</t>
  </si>
  <si>
    <t>81111805</t>
  </si>
  <si>
    <t>PI - IMPLEMENTACIÓN Y MEJORAMIENTO DEL SISTEMA INTEGRADO DE GESTIÓN DOCUMENTAL DE LA SSF.  Actividad: Soporte y sostenimiento de la Herramienta tecnológica ESIGNA. Objeto: Renovación, mantenimiento, Garantía y Asistencia con vigencia de (1) año de las licencias eSigna, de uso Corporativo, sobre la cual está implementado el Sistema de Trámites y Servicios (GTSS) de la Superintendencia del Subsidio Familiar.</t>
  </si>
  <si>
    <t>81112202</t>
  </si>
  <si>
    <t>PI - IMPLEMENTACIÓN, SOSTENIBILIDAD Y GESTIÓN DE LAS TICS EN LA SUPERINTENDENCIA DEL SUBSIDIO FAMILIAR BAJO EL MODELO DE ARQUITECTURA EMPRESARIAL (AE), NACIONAL. Actividad: Sostener y actualizar los componentes del sistema integrado del Subsidio Familiar. Objeto: Prestar los servicios de soporte y mantenimiento del sistema NEON - Aplicativo de almacén, Inventarios y Compras dela Superintendencia del Subsidio Familiar para el año 2018.</t>
  </si>
  <si>
    <t>PI - MPLEMENTACIÓN, SOSTENIBILIDAD Y GESTIÓN DE LAS TICS EN LA SUPERINTENDENCIA DEL SUBSIDIO FAMILIAR BAJO EL MODELO DE ARQUITECTURA EMPRESARIAL (AE), NACIONAL. Actividad: Sostener  y  actualizar los  componentes  del sistema  Integrado  del Subsidio Familiar. Objeto: Renovar el licenciamiento del software ISOLUCION de la Superintendencia del Subsidio Familiar y contratar el servicio de actualización, soporte y mantenimiento del aplicativo.</t>
  </si>
  <si>
    <t>80101500; 80101604; 80101507</t>
  </si>
  <si>
    <t>PI - IMPLEMENTACIÓN, SOSTENIBILIDAD Y GESTIÓN DE LAS TICS EN LA SUPERINTENDENCIA DEL SUBSIDIO FAMILIAR BAJO EL MODELO DE ARQUITECTURA EMPRESARIAL (AE), NACIONAL. Actividad: Implementar metodologías, procesos e instrumentos de auditoría de TIC como soporte a la función de IVC de la Superintendencia del Subsidio Familiar.  Objeto: Contratar la  ampliación de controles de ISO:27001, correspondiente a la Cuarta Fase del Plan de Gestión de Seguridad de la Información (PGSI), con la implementación, revisión y mejora continua de los existentes, para el fortalecimiento de la Arquitectura Empresarial de la SSF.</t>
  </si>
  <si>
    <t>80101604; 80101500; 80101507</t>
  </si>
  <si>
    <t xml:space="preserve">PI :IMPLEMENTACIÓN , SOSTENIBILIDAD Y GESTIÓN DE LAS TICS EN LA SSF BAJO EL MODELO DE ARQUITECTURA EMPRESARIAL (AE) NACIONAL. Actividad: Implementar metodologías, procesos e instrumentos de auditoría de TIC como soporte a la función de IVC de la Superintendencia del Subsidio Familiar.  Objeto: Realizar Auditoria tecnológica. </t>
  </si>
  <si>
    <t>PI :IMPLEMENTACIÓN , SOSTENIBILIDAD Y GESTIÓN DE LAS TICS EN LA SSF BAJO EL MODELO DE ARQUITECTURA EMPRESARIAL (AE) NACIONAL. Actividad: Fortalecer la infraestructura tecnológica. OBJETO: Aquisición Sistema de Seguridad Perimetral ( Servicio de Seguridad Informatica y equipo FIREWALL).</t>
  </si>
  <si>
    <t>43232300</t>
  </si>
  <si>
    <t>PI :IMPLEMENTACIÓN , SOSTENIBILIDAD Y GESTIÓN DE LAS TICS EN LA SSF BAJO EL MODELO DE ARQUITECTURA EMPRESARIAL (AE) NACIONAL. Actividad: Fortalecer la infraestructura tecnológica. OBJETO: Soporte y Mantenimiento del Sistema de Telefonía UNIFY.</t>
  </si>
  <si>
    <t>PI :IMPLEMENTACIÓN , SOSTENIBILIDAD Y GESTIÓN DE LAS TICS EN LA SSF BAJO EL MODELO DE ARQUITECTURA EMPRESARIAL (AE) NACIONAL. Actividad: Fortalecer la infraestructura tecnológica. OBJETO: Actualización licencia ORACLE .</t>
  </si>
  <si>
    <t>PI - IMPLEMENTACIÓN, SOSTENIBILIDAD Y GESTIÓN DE LAS TICS EN LA SUPERINTENDENCIA DEL SUBSIDIO FAMILIAR BAJO EL MODELO DE ARQUITECTURA EMPRESARIAL (AE), NACIONAL. Actividad: Fortalecer  la infraestructura tecnológica. Objeto: Contratar la renovación, actualización y adquisición del licenciamiento corporativo del software antivirus de la Superintendencia del Subsidio Familiar.</t>
  </si>
  <si>
    <t>PI :IMPLEMENTACIÓN , SOSTENIBILIDAD Y GESTIÓN DE LAS TICS EN LA SSF BAJO EL MODELO DE ARQUITECTURA EMPRESARIAL (AE) NACIONAL. Actividad: Diseñar e Implementar procesos de gobernabilidad de las TIC. Objeto: Contratar la Primera Fase  (planeación) de la Migración del direccionamiento IPv4 a IPv6 ( obligatorio Res.2710  3 de 2017) identificacion de cada equipo tecnológico a nivel mundial,</t>
  </si>
  <si>
    <t>80101600</t>
  </si>
  <si>
    <t>PI :IMPLEMENTACIÓN , SOSTENIBILIDAD Y GESTIÓN DE LAS TICS EN LA SSF BAJO EL MODELO DE ARQUITECTURA EMPRESARIAL (AE) NACIONAL. Actividad: Diseñar e Implementar procesos de gobernabilidad de las TIC. Objeto: Servicios profesionales de un ingeniero de sistemas para apoyar el Gobierno de TI, en cumplimiento del Marco de Referencia de Arquitectura Empresarial  dispuesto por MINTIC, para la gestión de TI de la SSF, así como liderar la implementación del Modelo de Seguridad y Privacidad de la Información  y liderar el acompañamiento a la SSF en el  proceso de transición de IPv6 de la Entidad.</t>
  </si>
  <si>
    <t>PI :IMPLEMENTACIÓN , SOSTENIBILIDAD Y GESTIÓN DE LAS TICS EN LA SSF BAJO EL MODELO DE ARQUITECTURA EMPRESARIAL (AE) NACIONAL. SUBPROYECTO: Fortalecer la infraestructura tecnológica. OBJETO: Renovar licenciamiento  y soporte correo electrónico Microsoft365.</t>
  </si>
  <si>
    <t>Agosto</t>
  </si>
  <si>
    <t>PI :IMPLEMENTACIÓN , SOSTENIBILIDAD Y GESTIÓN DE LAS TICS EN LA SSF BAJO EL MODELO DE ARQUITECTURA EMPRESARIAL (AE) NACIONAL. SUBPROYECTO: Fortalecer la infraestructura tecnológica. OBJETO: Contratar los servicios profesionales de un Ingeniero de Sistemas para apoyar a la Oficina Tics en el soporte del Portal Corporativo, correo electrónico y herramientas de Colaboracion de la Superintendencia del Subsidio Familiar.</t>
  </si>
  <si>
    <t>43232200</t>
  </si>
  <si>
    <t>PI :IMPLEMENTACIÓN , SOSTENIBILIDAD Y GESTIÓN DE LAS TICS EN LA SSF BAJO EL MODELO DE ARQUITECTURA EMPRESARIAL (AE) NACIONAL. SUBPROYECTO: Sostener y actualizar los componentes del sistema Integrado del Subsidio Familiar. OBJETO: Renovar el  soporte y mantenimiento Portal Corporativo. Licenciamineto de IBM</t>
  </si>
  <si>
    <t>43211507</t>
  </si>
  <si>
    <t>PI :IMPLEMENTACIÓN , SOSTENIBILIDAD Y GESTIÓN DE LAS TICS EN LA SSF BAJO EL MODELO DE ARQUITECTURA EMPRESARIAL (AE) NACIONAL. SUBPROYECTO: Fortalecer la infraestructura tecnológica. OBJETO: Adquirir equipos de computo</t>
  </si>
  <si>
    <t>39121405</t>
  </si>
  <si>
    <t>PI :IMPLEMENTACIÓN , SOSTENIBILIDAD Y GESTIÓN DE LAS TICS EN LA SSF BAJO EL MODELO DE ARQUITECTURA EMPRESARIAL (AE) NACIONAL. Actividad: Fortalecer la infraestructura tecnológica. OBJETO: Adquirir  terminales telefónicas</t>
  </si>
  <si>
    <t>PI :IMPLEMENTACIÓN , SOSTENIBILIDAD Y GESTIÓN DE LAS TICS EN LA SSF BAJO EL MODELO DE ARQUITECTURA EMPRESARIAL (AE) NACIONAL. Actividad: Fortalecer la infraestructura tecnológica. OBJETO: Contratar el servicio de mantenimiento preventivo, correctivo y renovación de los servicios de soporte para repuestos de la infraestructura central de computo de hardware HP, de la SSF.</t>
  </si>
  <si>
    <t xml:space="preserve">PI :IMPLEMENTACIÓN , SOSTENIBILIDAD Y GESTIÓN DE LAS TICS EN LA SSF BAJO EL MODELO DE ARQUITECTURA EMPRESARIAL (AE) NACIONAL. Actividad: Sostener y actualizar los componentes del sistema Integrado del Subsidio Familiar. OBJETO: Contratar los  servicios profesionales de un ingeniero  en el rol de Arquitecto de Sistemas de Información y aplicaciones para apoyar a la oficina de TIC en el diseño y ejecución de aplicaciones informáticas y sistemas de información de la Superintendencia de Subsidio Familiar   </t>
  </si>
  <si>
    <t>C. NECESIDADES ADICIONALES</t>
  </si>
  <si>
    <t>Posibles códigos UNSPSC</t>
  </si>
  <si>
    <t>Contratar los servicios profesionales de un ingeniero de sistemas en el rol de administrador de base de datos para apoyar la administración, mantenimiento y optimización de las bases de datos y actividades de aseguramiento de calidad de la información, de los sistemas de información misionales de la entidad</t>
  </si>
  <si>
    <t>5 meses</t>
  </si>
  <si>
    <t>Prestar servicios profesionales a la Superintendencia de Subsidio Familiar en la Oficina Asesora de Planeación, en asesoría, acompañamiento, diseño e implementación de un programa de capacitación y entrenamiento destinado a las diferentes dependencias de la entidad, en relación con: diseño y seguimiento a planes, programas y proyectos; Política de Planeación Institucional y Política de Gestión Presupuestal y Eficiencia del Gasto del Público.</t>
  </si>
  <si>
    <t xml:space="preserve">Prestar servicios profesionales a la Superintendencia de Subsidio Familiar en la Oficina Asesora de Planeación, en actualización, acompañamiento, mantenimiento y fortalecimiento del Sistema de Gestión Institucional y su articulación con el Modelo Integrado de Planeación y Gestión v2, sus dimensiones y políticas. Así mismo realizar acompañamiento a los procesos en la identificación, caracterización, necesidades, expectativas y nivel de satisfacción de sus partes interesadas y asesorar el direccionamiento estratégico de la entidad.  </t>
  </si>
  <si>
    <t>Contratar la prestación de servicios profesionales para gestionar y documentar la información institucional en las revistas y portales de las Cajas para lograr un cambio en la percepción de los afiliados al sistema de acuerdo con la estrategia de comunicación desarrollada.</t>
  </si>
  <si>
    <t>Contratar la prestación de servicios profesionales para gestionar y documentar la información institucional de carácter técnico legal que será incluida en las cápsulas informativas donde se promocionen los servicios y funciones de la Superintendencia y los derechos y deberes de los afiliados frente al sistema del Subsidio Familiar.</t>
  </si>
  <si>
    <t>Prestar los servicios de apoyo logístico para realizar el seminario ACTUALIZACIÓN NORMATIVA PARA LOS CONSEJEROS DIRECTIVOS DE LAS CAJAS DE COMPENSACIÓN FAMILIAR</t>
  </si>
  <si>
    <t>15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</si>
</sst>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_(&quot;$&quot;\ * #,##0_);_(&quot;$&quot;\ * \(#,##0\);_(&quot;$&quot;\ * &quot;-&quot;??_);_(@_)"/>
    <numFmt numFmtId="165" formatCode="_-&quot;$&quot;* #,##0_-;\-&quot;$&quot;* #,##0_-;_-&quot;$&quot;*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u/>
      <sz val="11"/>
      <color theme="10"/>
      <name val="Calibri"/>
      <family val="2"/>
      <scheme val="minor"/>
    </font>
    <font>
      <u/>
      <sz val="10"/>
      <color theme="10"/>
      <name val="Arial"/>
      <family val="2"/>
    </font>
    <font>
      <sz val="11"/>
      <name val="Calibri"/>
      <family val="2"/>
      <scheme val="minor"/>
    </font>
    <font>
      <b/>
      <sz val="11"/>
      <color indexed="8"/>
      <name val="Calibri"/>
      <family val="2"/>
    </font>
    <font>
      <b/>
      <sz val="11"/>
      <name val="Calibri"/>
      <family val="2"/>
      <scheme val="minor"/>
    </font>
  </fonts>
  <fills count="3">
    <fill>
      <patternFill patternType="none"/>
    </fill>
    <fill>
      <patternFill patternType="gray125"/>
    </fill>
    <fill>
      <patternFill patternType="solid">
        <fgColor theme="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2" borderId="0" applyNumberFormat="0" applyBorder="0" applyAlignment="0" applyProtection="0"/>
    <xf numFmtId="0" fontId="6" fillId="0" borderId="0" applyNumberFormat="0" applyFill="0" applyBorder="0" applyAlignment="0" applyProtection="0"/>
  </cellStyleXfs>
  <cellXfs count="80">
    <xf numFmtId="0" fontId="0" fillId="0" borderId="0" xfId="0"/>
    <xf numFmtId="0" fontId="3" fillId="0" borderId="0" xfId="0" applyFont="1" applyAlignment="1"/>
    <xf numFmtId="0" fontId="0" fillId="0" borderId="0" xfId="0" applyAlignment="1">
      <alignment wrapText="1"/>
    </xf>
    <xf numFmtId="0" fontId="0" fillId="0" borderId="0" xfId="0" applyAlignment="1">
      <alignment horizontal="center" wrapText="1"/>
    </xf>
    <xf numFmtId="0" fontId="0" fillId="0" borderId="1" xfId="0" applyBorder="1" applyAlignment="1">
      <alignment wrapText="1"/>
    </xf>
    <xf numFmtId="0" fontId="5" fillId="0" borderId="2" xfId="0" applyFont="1" applyBorder="1" applyAlignment="1">
      <alignment wrapText="1"/>
    </xf>
    <xf numFmtId="0" fontId="0" fillId="0" borderId="6" xfId="0" applyBorder="1" applyAlignment="1">
      <alignment wrapText="1"/>
    </xf>
    <xf numFmtId="0" fontId="5" fillId="0" borderId="7" xfId="0" applyFont="1" applyBorder="1" applyAlignment="1">
      <alignment wrapText="1"/>
    </xf>
    <xf numFmtId="0" fontId="5" fillId="0" borderId="7" xfId="0" quotePrefix="1" applyFont="1" applyBorder="1" applyAlignment="1">
      <alignment horizontal="left" wrapText="1"/>
    </xf>
    <xf numFmtId="0" fontId="7" fillId="0" borderId="7" xfId="3" quotePrefix="1" applyFont="1" applyBorder="1" applyAlignment="1">
      <alignment wrapText="1"/>
    </xf>
    <xf numFmtId="0" fontId="0" fillId="0" borderId="6" xfId="0" applyBorder="1" applyAlignment="1">
      <alignment vertical="center" wrapText="1"/>
    </xf>
    <xf numFmtId="0" fontId="5" fillId="0" borderId="7" xfId="0" applyFont="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164" fontId="5" fillId="0" borderId="7" xfId="0" applyNumberFormat="1" applyFont="1" applyBorder="1" applyAlignment="1">
      <alignment vertical="center" wrapText="1"/>
    </xf>
    <xf numFmtId="0" fontId="0" fillId="0" borderId="13" xfId="0" applyBorder="1" applyAlignment="1">
      <alignment vertical="center" wrapText="1"/>
    </xf>
    <xf numFmtId="14" fontId="5" fillId="0" borderId="14" xfId="0" applyNumberFormat="1" applyFont="1" applyBorder="1" applyAlignment="1">
      <alignment vertical="center" wrapText="1"/>
    </xf>
    <xf numFmtId="0" fontId="0" fillId="0" borderId="0" xfId="0" applyFill="1" applyAlignment="1">
      <alignment horizontal="center" wrapText="1"/>
    </xf>
    <xf numFmtId="0" fontId="2" fillId="2" borderId="1" xfId="2" applyFont="1" applyBorder="1" applyAlignment="1">
      <alignment horizontal="center" vertical="center" wrapText="1"/>
    </xf>
    <xf numFmtId="0" fontId="2" fillId="2" borderId="15" xfId="2" applyFont="1" applyBorder="1" applyAlignment="1">
      <alignment horizontal="center" vertical="center" wrapText="1"/>
    </xf>
    <xf numFmtId="0" fontId="2" fillId="2" borderId="2" xfId="2" applyFont="1" applyBorder="1" applyAlignment="1">
      <alignment horizontal="center" vertical="center" wrapText="1"/>
    </xf>
    <xf numFmtId="0" fontId="3" fillId="0" borderId="0" xfId="0" applyFont="1" applyAlignment="1">
      <alignment horizontal="center" vertical="center" wrapText="1"/>
    </xf>
    <xf numFmtId="0" fontId="8" fillId="0" borderId="16" xfId="0" applyFont="1" applyFill="1" applyBorder="1" applyAlignment="1">
      <alignment horizontal="left" vertical="center" wrapText="1"/>
    </xf>
    <xf numFmtId="0" fontId="8" fillId="0" borderId="16" xfId="0" applyFont="1" applyFill="1" applyBorder="1" applyAlignment="1">
      <alignment horizontal="center" vertical="center" wrapText="1"/>
    </xf>
    <xf numFmtId="165" fontId="8" fillId="0" borderId="16" xfId="0" applyNumberFormat="1" applyFont="1" applyFill="1" applyBorder="1" applyAlignment="1">
      <alignment horizontal="right" vertical="center" wrapText="1"/>
    </xf>
    <xf numFmtId="0" fontId="3" fillId="0" borderId="0" xfId="0" applyFont="1" applyFill="1" applyAlignment="1">
      <alignment horizontal="center" vertical="center" wrapText="1"/>
    </xf>
    <xf numFmtId="165" fontId="8" fillId="0" borderId="16" xfId="1" applyNumberFormat="1"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6" xfId="0" applyFill="1" applyBorder="1" applyAlignment="1">
      <alignment horizontal="left" vertical="center" wrapText="1"/>
    </xf>
    <xf numFmtId="0" fontId="0" fillId="0" borderId="16" xfId="0" applyFill="1" applyBorder="1" applyAlignment="1">
      <alignment horizontal="center" vertical="center" wrapText="1"/>
    </xf>
    <xf numFmtId="165" fontId="0" fillId="0" borderId="16" xfId="0" applyNumberFormat="1" applyFill="1" applyBorder="1" applyAlignment="1">
      <alignment horizontal="right" vertical="center" wrapText="1"/>
    </xf>
    <xf numFmtId="164" fontId="1" fillId="0" borderId="16" xfId="1" applyNumberFormat="1" applyFont="1" applyFill="1" applyBorder="1" applyAlignment="1">
      <alignment horizontal="left" vertical="center" wrapText="1"/>
    </xf>
    <xf numFmtId="164" fontId="8" fillId="0" borderId="16" xfId="1" applyNumberFormat="1" applyFont="1" applyFill="1" applyBorder="1" applyAlignment="1">
      <alignment horizontal="left" vertical="center" wrapText="1"/>
    </xf>
    <xf numFmtId="0" fontId="0" fillId="0" borderId="0" xfId="0" applyAlignment="1">
      <alignment horizontal="left" vertical="center" wrapText="1"/>
    </xf>
    <xf numFmtId="0" fontId="0" fillId="0" borderId="17" xfId="0" applyFill="1" applyBorder="1" applyAlignment="1">
      <alignment horizontal="left" vertical="center" wrapText="1"/>
    </xf>
    <xf numFmtId="0" fontId="8" fillId="0" borderId="18" xfId="0" applyFont="1" applyFill="1" applyBorder="1" applyAlignment="1">
      <alignment horizontal="left" vertical="center" wrapText="1"/>
    </xf>
    <xf numFmtId="0" fontId="0" fillId="0" borderId="18" xfId="0" applyFill="1" applyBorder="1" applyAlignment="1">
      <alignment horizontal="center" vertical="center" wrapText="1"/>
    </xf>
    <xf numFmtId="0" fontId="0" fillId="0" borderId="18" xfId="0" applyFill="1" applyBorder="1" applyAlignment="1">
      <alignment horizontal="left" vertical="center" wrapText="1"/>
    </xf>
    <xf numFmtId="0" fontId="8" fillId="0" borderId="16" xfId="0" applyFont="1" applyFill="1" applyBorder="1" applyAlignment="1">
      <alignment wrapText="1"/>
    </xf>
    <xf numFmtId="0" fontId="0" fillId="0" borderId="0" xfId="0" applyFill="1" applyAlignment="1">
      <alignment wrapText="1"/>
    </xf>
    <xf numFmtId="0" fontId="0" fillId="0" borderId="19" xfId="0" applyFill="1" applyBorder="1" applyAlignment="1">
      <alignment horizontal="left" vertical="center" wrapText="1"/>
    </xf>
    <xf numFmtId="0" fontId="0" fillId="0" borderId="17" xfId="0" applyBorder="1" applyAlignment="1">
      <alignment wrapText="1"/>
    </xf>
    <xf numFmtId="0" fontId="0" fillId="0" borderId="18" xfId="0" applyBorder="1" applyAlignment="1">
      <alignment wrapText="1"/>
    </xf>
    <xf numFmtId="165" fontId="1" fillId="0" borderId="16" xfId="1" applyNumberFormat="1" applyFont="1" applyBorder="1" applyAlignment="1">
      <alignment horizontal="left" vertical="center" wrapText="1"/>
    </xf>
    <xf numFmtId="0" fontId="0" fillId="0" borderId="7" xfId="0" applyFill="1" applyBorder="1" applyAlignment="1">
      <alignment horizontal="left" vertical="center" wrapText="1"/>
    </xf>
    <xf numFmtId="0" fontId="0" fillId="0" borderId="13" xfId="0" applyBorder="1" applyAlignment="1">
      <alignment wrapText="1"/>
    </xf>
    <xf numFmtId="0" fontId="0" fillId="0" borderId="20" xfId="0" applyBorder="1" applyAlignment="1">
      <alignment wrapText="1"/>
    </xf>
    <xf numFmtId="165" fontId="1" fillId="0" borderId="0" xfId="1" applyNumberFormat="1" applyFont="1" applyAlignment="1">
      <alignment horizontal="right" wrapText="1"/>
    </xf>
    <xf numFmtId="0" fontId="0" fillId="0" borderId="0" xfId="0" applyAlignment="1">
      <alignment horizontal="right" wrapText="1"/>
    </xf>
    <xf numFmtId="0" fontId="3" fillId="0" borderId="0" xfId="0" applyFont="1" applyAlignment="1">
      <alignment wrapText="1"/>
    </xf>
    <xf numFmtId="0" fontId="0" fillId="0" borderId="0" xfId="0" applyAlignment="1">
      <alignment horizontal="center"/>
    </xf>
    <xf numFmtId="0" fontId="4" fillId="2" borderId="1" xfId="2" applyBorder="1" applyAlignment="1">
      <alignment wrapText="1"/>
    </xf>
    <xf numFmtId="0" fontId="4" fillId="2" borderId="15" xfId="2" applyBorder="1" applyAlignment="1">
      <alignment horizontal="left" wrapText="1"/>
    </xf>
    <xf numFmtId="0" fontId="4" fillId="2" borderId="2" xfId="2" applyBorder="1" applyAlignment="1">
      <alignment horizontal="center" wrapText="1"/>
    </xf>
    <xf numFmtId="0" fontId="0" fillId="0" borderId="16" xfId="0" applyBorder="1" applyAlignment="1">
      <alignment wrapText="1"/>
    </xf>
    <xf numFmtId="0" fontId="0" fillId="0" borderId="7" xfId="0" applyBorder="1" applyAlignment="1">
      <alignment horizontal="center" wrapText="1"/>
    </xf>
    <xf numFmtId="0" fontId="0" fillId="0" borderId="14" xfId="0" applyBorder="1" applyAlignment="1">
      <alignment horizontal="center" wrapText="1"/>
    </xf>
    <xf numFmtId="165" fontId="1" fillId="0" borderId="18" xfId="1" applyNumberFormat="1" applyFont="1" applyBorder="1" applyAlignment="1">
      <alignment horizontal="left" vertical="center" wrapText="1"/>
    </xf>
    <xf numFmtId="0" fontId="0" fillId="0" borderId="20" xfId="0" applyFill="1" applyBorder="1" applyAlignment="1">
      <alignment horizontal="center" vertical="center" wrapText="1"/>
    </xf>
    <xf numFmtId="0" fontId="0" fillId="0" borderId="20" xfId="0" applyFill="1" applyBorder="1" applyAlignment="1">
      <alignment horizontal="left" vertical="center" wrapText="1"/>
    </xf>
    <xf numFmtId="165" fontId="1" fillId="0" borderId="20" xfId="1" applyNumberFormat="1" applyFont="1" applyBorder="1" applyAlignment="1">
      <alignment horizontal="left" vertical="center"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cellXfs>
  <cellStyles count="4">
    <cellStyle name="Énfasis1" xfId="2" builtinId="29"/>
    <cellStyle name="Hipervínculo" xfId="3"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perintendenciadelsubsidiofamili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23"/>
  <sheetViews>
    <sheetView tabSelected="1" topLeftCell="C1" zoomScale="90" zoomScaleNormal="90" zoomScalePageLayoutView="80" workbookViewId="0">
      <selection activeCell="J115" sqref="J115:L115"/>
    </sheetView>
  </sheetViews>
  <sheetFormatPr baseColWidth="10" defaultColWidth="10.85546875" defaultRowHeight="15" x14ac:dyDescent="0.25"/>
  <cols>
    <col min="1" max="1" width="10.85546875" style="2"/>
    <col min="2" max="2" width="16" style="2" customWidth="1"/>
    <col min="3" max="3" width="87.28515625" style="2" customWidth="1"/>
    <col min="4" max="4" width="15.7109375" style="3" customWidth="1"/>
    <col min="5" max="5" width="16.7109375" style="3" customWidth="1"/>
    <col min="6" max="6" width="26.28515625" style="2" customWidth="1"/>
    <col min="7" max="7" width="25.85546875" style="2" bestFit="1" customWidth="1"/>
    <col min="8" max="8" width="16.140625" style="2" bestFit="1" customWidth="1"/>
    <col min="9" max="9" width="22" style="2" bestFit="1" customWidth="1"/>
    <col min="10" max="11" width="17.28515625" style="2" customWidth="1"/>
    <col min="12" max="12" width="51.42578125" style="2" bestFit="1" customWidth="1"/>
    <col min="13" max="16384" width="10.85546875" style="2"/>
  </cols>
  <sheetData>
    <row r="2" spans="2:9" x14ac:dyDescent="0.25">
      <c r="B2" s="1" t="s">
        <v>0</v>
      </c>
    </row>
    <row r="3" spans="2:9" x14ac:dyDescent="0.25">
      <c r="B3" s="1"/>
    </row>
    <row r="4" spans="2:9" ht="15.75" thickBot="1" x14ac:dyDescent="0.3">
      <c r="B4" s="1" t="s">
        <v>1</v>
      </c>
    </row>
    <row r="5" spans="2:9" x14ac:dyDescent="0.25">
      <c r="B5" s="4" t="s">
        <v>2</v>
      </c>
      <c r="C5" s="5" t="s">
        <v>3</v>
      </c>
      <c r="F5" s="62" t="s">
        <v>4</v>
      </c>
      <c r="G5" s="63"/>
      <c r="H5" s="63"/>
      <c r="I5" s="64"/>
    </row>
    <row r="6" spans="2:9" x14ac:dyDescent="0.25">
      <c r="B6" s="6" t="s">
        <v>5</v>
      </c>
      <c r="C6" s="7" t="s">
        <v>6</v>
      </c>
      <c r="F6" s="65"/>
      <c r="G6" s="66"/>
      <c r="H6" s="66"/>
      <c r="I6" s="67"/>
    </row>
    <row r="7" spans="2:9" x14ac:dyDescent="0.25">
      <c r="B7" s="6" t="s">
        <v>7</v>
      </c>
      <c r="C7" s="8">
        <v>3487800</v>
      </c>
      <c r="F7" s="65"/>
      <c r="G7" s="66"/>
      <c r="H7" s="66"/>
      <c r="I7" s="67"/>
    </row>
    <row r="8" spans="2:9" x14ac:dyDescent="0.25">
      <c r="B8" s="6" t="s">
        <v>8</v>
      </c>
      <c r="C8" s="9" t="s">
        <v>9</v>
      </c>
      <c r="F8" s="65"/>
      <c r="G8" s="66"/>
      <c r="H8" s="66"/>
      <c r="I8" s="67"/>
    </row>
    <row r="9" spans="2:9" s="13" customFormat="1" ht="137.25" customHeight="1" x14ac:dyDescent="0.25">
      <c r="B9" s="10" t="s">
        <v>10</v>
      </c>
      <c r="C9" s="11" t="s">
        <v>11</v>
      </c>
      <c r="D9" s="12"/>
      <c r="E9" s="12"/>
      <c r="F9" s="68"/>
      <c r="G9" s="69"/>
      <c r="H9" s="69"/>
      <c r="I9" s="70"/>
    </row>
    <row r="10" spans="2:9" s="13" customFormat="1" ht="102.75" customHeight="1" x14ac:dyDescent="0.25">
      <c r="B10" s="10" t="s">
        <v>12</v>
      </c>
      <c r="C10" s="11" t="s">
        <v>13</v>
      </c>
      <c r="D10" s="12"/>
      <c r="E10" s="12"/>
      <c r="F10" s="14"/>
      <c r="G10" s="14"/>
      <c r="H10" s="14"/>
      <c r="I10" s="14"/>
    </row>
    <row r="11" spans="2:9" s="13" customFormat="1" ht="30" x14ac:dyDescent="0.25">
      <c r="B11" s="10" t="s">
        <v>14</v>
      </c>
      <c r="C11" s="11" t="s">
        <v>15</v>
      </c>
      <c r="D11" s="12"/>
      <c r="E11" s="12"/>
      <c r="F11" s="71" t="s">
        <v>16</v>
      </c>
      <c r="G11" s="72"/>
      <c r="H11" s="72"/>
      <c r="I11" s="73"/>
    </row>
    <row r="12" spans="2:9" s="13" customFormat="1" ht="30" x14ac:dyDescent="0.25">
      <c r="B12" s="10" t="s">
        <v>17</v>
      </c>
      <c r="C12" s="15">
        <f>H116</f>
        <v>8994172247</v>
      </c>
      <c r="D12" s="12"/>
      <c r="E12" s="12"/>
      <c r="F12" s="74"/>
      <c r="G12" s="75"/>
      <c r="H12" s="75"/>
      <c r="I12" s="76"/>
    </row>
    <row r="13" spans="2:9" s="13" customFormat="1" ht="45" x14ac:dyDescent="0.25">
      <c r="B13" s="10" t="s">
        <v>18</v>
      </c>
      <c r="C13" s="15">
        <v>218747760</v>
      </c>
      <c r="D13" s="12"/>
      <c r="E13" s="12"/>
      <c r="F13" s="74"/>
      <c r="G13" s="75"/>
      <c r="H13" s="75"/>
      <c r="I13" s="76"/>
    </row>
    <row r="14" spans="2:9" s="13" customFormat="1" ht="45" x14ac:dyDescent="0.25">
      <c r="B14" s="10" t="s">
        <v>19</v>
      </c>
      <c r="C14" s="15">
        <v>21874776</v>
      </c>
      <c r="D14" s="12"/>
      <c r="E14" s="12"/>
      <c r="F14" s="74"/>
      <c r="G14" s="75"/>
      <c r="H14" s="75"/>
      <c r="I14" s="76"/>
    </row>
    <row r="15" spans="2:9" s="13" customFormat="1" ht="45.75" thickBot="1" x14ac:dyDescent="0.3">
      <c r="B15" s="16" t="s">
        <v>20</v>
      </c>
      <c r="C15" s="17">
        <v>43117</v>
      </c>
      <c r="D15" s="12"/>
      <c r="E15" s="12"/>
      <c r="F15" s="77"/>
      <c r="G15" s="78"/>
      <c r="H15" s="78"/>
      <c r="I15" s="79"/>
    </row>
    <row r="17" spans="2:12" ht="15.75" thickBot="1" x14ac:dyDescent="0.3">
      <c r="B17" s="1" t="s">
        <v>21</v>
      </c>
      <c r="C17" s="18"/>
    </row>
    <row r="18" spans="2:12" s="22" customFormat="1" ht="75" customHeight="1" x14ac:dyDescent="0.25">
      <c r="B18" s="19" t="s">
        <v>22</v>
      </c>
      <c r="C18" s="20" t="s">
        <v>23</v>
      </c>
      <c r="D18" s="20" t="s">
        <v>24</v>
      </c>
      <c r="E18" s="20" t="s">
        <v>25</v>
      </c>
      <c r="F18" s="20" t="s">
        <v>26</v>
      </c>
      <c r="G18" s="20" t="s">
        <v>27</v>
      </c>
      <c r="H18" s="20" t="s">
        <v>28</v>
      </c>
      <c r="I18" s="20" t="s">
        <v>29</v>
      </c>
      <c r="J18" s="20" t="s">
        <v>30</v>
      </c>
      <c r="K18" s="20" t="s">
        <v>31</v>
      </c>
      <c r="L18" s="21" t="s">
        <v>32</v>
      </c>
    </row>
    <row r="19" spans="2:12" s="26" customFormat="1" ht="75" customHeight="1" x14ac:dyDescent="0.25">
      <c r="B19" s="23" t="s">
        <v>33</v>
      </c>
      <c r="C19" s="23" t="s">
        <v>34</v>
      </c>
      <c r="D19" s="24" t="s">
        <v>35</v>
      </c>
      <c r="E19" s="24" t="s">
        <v>36</v>
      </c>
      <c r="F19" s="23" t="s">
        <v>37</v>
      </c>
      <c r="G19" s="23" t="s">
        <v>38</v>
      </c>
      <c r="H19" s="25">
        <v>222540303</v>
      </c>
      <c r="I19" s="25">
        <v>222540303</v>
      </c>
      <c r="J19" s="24" t="s">
        <v>39</v>
      </c>
      <c r="K19" s="24" t="s">
        <v>40</v>
      </c>
      <c r="L19" s="23" t="s">
        <v>41</v>
      </c>
    </row>
    <row r="20" spans="2:12" s="26" customFormat="1" ht="75" customHeight="1" x14ac:dyDescent="0.25">
      <c r="B20" s="23" t="s">
        <v>42</v>
      </c>
      <c r="C20" s="23" t="s">
        <v>43</v>
      </c>
      <c r="D20" s="24" t="s">
        <v>35</v>
      </c>
      <c r="E20" s="24" t="s">
        <v>44</v>
      </c>
      <c r="F20" s="23" t="s">
        <v>45</v>
      </c>
      <c r="G20" s="23" t="s">
        <v>38</v>
      </c>
      <c r="H20" s="25">
        <v>10000000</v>
      </c>
      <c r="I20" s="25">
        <v>10000000</v>
      </c>
      <c r="J20" s="24" t="s">
        <v>39</v>
      </c>
      <c r="K20" s="24" t="s">
        <v>40</v>
      </c>
      <c r="L20" s="23" t="s">
        <v>41</v>
      </c>
    </row>
    <row r="21" spans="2:12" s="26" customFormat="1" ht="75" customHeight="1" x14ac:dyDescent="0.25">
      <c r="B21" s="23" t="s">
        <v>46</v>
      </c>
      <c r="C21" s="23" t="s">
        <v>47</v>
      </c>
      <c r="D21" s="24" t="s">
        <v>35</v>
      </c>
      <c r="E21" s="24" t="s">
        <v>48</v>
      </c>
      <c r="F21" s="23" t="s">
        <v>37</v>
      </c>
      <c r="G21" s="23" t="s">
        <v>38</v>
      </c>
      <c r="H21" s="25">
        <v>150000000</v>
      </c>
      <c r="I21" s="25">
        <v>150000000</v>
      </c>
      <c r="J21" s="24" t="s">
        <v>39</v>
      </c>
      <c r="K21" s="24" t="s">
        <v>40</v>
      </c>
      <c r="L21" s="23" t="s">
        <v>41</v>
      </c>
    </row>
    <row r="22" spans="2:12" s="26" customFormat="1" ht="75" customHeight="1" x14ac:dyDescent="0.25">
      <c r="B22" s="23" t="s">
        <v>49</v>
      </c>
      <c r="C22" s="23" t="s">
        <v>50</v>
      </c>
      <c r="D22" s="24" t="s">
        <v>35</v>
      </c>
      <c r="E22" s="24" t="s">
        <v>44</v>
      </c>
      <c r="F22" s="23" t="s">
        <v>37</v>
      </c>
      <c r="G22" s="23" t="s">
        <v>38</v>
      </c>
      <c r="H22" s="25">
        <v>30000000</v>
      </c>
      <c r="I22" s="25">
        <v>30000000</v>
      </c>
      <c r="J22" s="24" t="s">
        <v>39</v>
      </c>
      <c r="K22" s="24" t="s">
        <v>40</v>
      </c>
      <c r="L22" s="23" t="s">
        <v>41</v>
      </c>
    </row>
    <row r="23" spans="2:12" s="26" customFormat="1" ht="75" customHeight="1" x14ac:dyDescent="0.25">
      <c r="B23" s="23" t="s">
        <v>51</v>
      </c>
      <c r="C23" s="23" t="s">
        <v>52</v>
      </c>
      <c r="D23" s="24" t="s">
        <v>53</v>
      </c>
      <c r="E23" s="24" t="s">
        <v>36</v>
      </c>
      <c r="F23" s="23" t="s">
        <v>54</v>
      </c>
      <c r="G23" s="23" t="s">
        <v>55</v>
      </c>
      <c r="H23" s="25">
        <v>30000000</v>
      </c>
      <c r="I23" s="25">
        <v>30000000</v>
      </c>
      <c r="J23" s="24" t="s">
        <v>39</v>
      </c>
      <c r="K23" s="24" t="s">
        <v>40</v>
      </c>
      <c r="L23" s="23" t="s">
        <v>41</v>
      </c>
    </row>
    <row r="24" spans="2:12" s="26" customFormat="1" ht="75" customHeight="1" x14ac:dyDescent="0.25">
      <c r="B24" s="23" t="s">
        <v>56</v>
      </c>
      <c r="C24" s="23" t="s">
        <v>57</v>
      </c>
      <c r="D24" s="24" t="s">
        <v>58</v>
      </c>
      <c r="E24" s="24" t="s">
        <v>48</v>
      </c>
      <c r="F24" s="23" t="s">
        <v>37</v>
      </c>
      <c r="G24" s="23" t="s">
        <v>59</v>
      </c>
      <c r="H24" s="27">
        <v>6000000</v>
      </c>
      <c r="I24" s="27">
        <v>6000000</v>
      </c>
      <c r="J24" s="24" t="s">
        <v>39</v>
      </c>
      <c r="K24" s="24" t="s">
        <v>40</v>
      </c>
      <c r="L24" s="23" t="s">
        <v>41</v>
      </c>
    </row>
    <row r="25" spans="2:12" s="26" customFormat="1" ht="75" customHeight="1" x14ac:dyDescent="0.25">
      <c r="B25" s="23" t="s">
        <v>60</v>
      </c>
      <c r="C25" s="23" t="s">
        <v>61</v>
      </c>
      <c r="D25" s="24" t="s">
        <v>62</v>
      </c>
      <c r="E25" s="24" t="s">
        <v>63</v>
      </c>
      <c r="F25" s="23" t="s">
        <v>37</v>
      </c>
      <c r="G25" s="28" t="s">
        <v>64</v>
      </c>
      <c r="H25" s="25">
        <v>5000000</v>
      </c>
      <c r="I25" s="25">
        <v>5000000</v>
      </c>
      <c r="J25" s="24" t="s">
        <v>39</v>
      </c>
      <c r="K25" s="24" t="s">
        <v>40</v>
      </c>
      <c r="L25" s="23" t="s">
        <v>41</v>
      </c>
    </row>
    <row r="26" spans="2:12" s="26" customFormat="1" ht="75" customHeight="1" x14ac:dyDescent="0.25">
      <c r="B26" s="23" t="s">
        <v>65</v>
      </c>
      <c r="C26" s="23" t="s">
        <v>66</v>
      </c>
      <c r="D26" s="24" t="s">
        <v>67</v>
      </c>
      <c r="E26" s="24" t="s">
        <v>68</v>
      </c>
      <c r="F26" s="23" t="s">
        <v>37</v>
      </c>
      <c r="G26" s="28" t="s">
        <v>64</v>
      </c>
      <c r="H26" s="25">
        <v>75000000</v>
      </c>
      <c r="I26" s="25">
        <v>75000000</v>
      </c>
      <c r="J26" s="24" t="s">
        <v>39</v>
      </c>
      <c r="K26" s="24" t="s">
        <v>40</v>
      </c>
      <c r="L26" s="23" t="s">
        <v>41</v>
      </c>
    </row>
    <row r="27" spans="2:12" s="26" customFormat="1" ht="75" customHeight="1" x14ac:dyDescent="0.25">
      <c r="B27" s="23" t="s">
        <v>69</v>
      </c>
      <c r="C27" s="23" t="s">
        <v>70</v>
      </c>
      <c r="D27" s="24" t="s">
        <v>35</v>
      </c>
      <c r="E27" s="24" t="s">
        <v>36</v>
      </c>
      <c r="F27" s="23" t="s">
        <v>54</v>
      </c>
      <c r="G27" s="28" t="s">
        <v>64</v>
      </c>
      <c r="H27" s="25">
        <v>111196387</v>
      </c>
      <c r="I27" s="25">
        <v>111196387</v>
      </c>
      <c r="J27" s="24" t="s">
        <v>39</v>
      </c>
      <c r="K27" s="24" t="s">
        <v>40</v>
      </c>
      <c r="L27" s="23" t="s">
        <v>41</v>
      </c>
    </row>
    <row r="28" spans="2:12" s="26" customFormat="1" ht="75" customHeight="1" x14ac:dyDescent="0.25">
      <c r="B28" s="23" t="s">
        <v>71</v>
      </c>
      <c r="C28" s="23" t="s">
        <v>72</v>
      </c>
      <c r="D28" s="24" t="s">
        <v>53</v>
      </c>
      <c r="E28" s="24" t="s">
        <v>36</v>
      </c>
      <c r="F28" s="23" t="s">
        <v>73</v>
      </c>
      <c r="G28" s="28" t="s">
        <v>64</v>
      </c>
      <c r="H28" s="25">
        <v>6000000</v>
      </c>
      <c r="I28" s="25">
        <v>6000000</v>
      </c>
      <c r="J28" s="24" t="s">
        <v>39</v>
      </c>
      <c r="K28" s="24" t="s">
        <v>40</v>
      </c>
      <c r="L28" s="23" t="s">
        <v>41</v>
      </c>
    </row>
    <row r="29" spans="2:12" s="26" customFormat="1" ht="75" customHeight="1" x14ac:dyDescent="0.25">
      <c r="B29" s="23" t="s">
        <v>74</v>
      </c>
      <c r="C29" s="23" t="s">
        <v>75</v>
      </c>
      <c r="D29" s="24" t="s">
        <v>35</v>
      </c>
      <c r="E29" s="24" t="s">
        <v>76</v>
      </c>
      <c r="F29" s="23" t="s">
        <v>77</v>
      </c>
      <c r="G29" s="28" t="s">
        <v>64</v>
      </c>
      <c r="H29" s="25">
        <v>409000000</v>
      </c>
      <c r="I29" s="25">
        <v>409000000</v>
      </c>
      <c r="J29" s="24" t="s">
        <v>39</v>
      </c>
      <c r="K29" s="24" t="s">
        <v>40</v>
      </c>
      <c r="L29" s="23" t="s">
        <v>41</v>
      </c>
    </row>
    <row r="30" spans="2:12" s="26" customFormat="1" ht="75" customHeight="1" x14ac:dyDescent="0.25">
      <c r="B30" s="23" t="s">
        <v>78</v>
      </c>
      <c r="C30" s="23" t="s">
        <v>79</v>
      </c>
      <c r="D30" s="24" t="s">
        <v>58</v>
      </c>
      <c r="E30" s="24" t="s">
        <v>80</v>
      </c>
      <c r="F30" s="23" t="s">
        <v>73</v>
      </c>
      <c r="G30" s="28" t="s">
        <v>64</v>
      </c>
      <c r="H30" s="25">
        <v>15000000</v>
      </c>
      <c r="I30" s="25">
        <v>15000000</v>
      </c>
      <c r="J30" s="24" t="s">
        <v>39</v>
      </c>
      <c r="K30" s="24" t="s">
        <v>40</v>
      </c>
      <c r="L30" s="23" t="s">
        <v>41</v>
      </c>
    </row>
    <row r="31" spans="2:12" s="26" customFormat="1" ht="75" customHeight="1" x14ac:dyDescent="0.25">
      <c r="B31" s="23" t="s">
        <v>81</v>
      </c>
      <c r="C31" s="23" t="s">
        <v>82</v>
      </c>
      <c r="D31" s="24" t="s">
        <v>83</v>
      </c>
      <c r="E31" s="24" t="s">
        <v>84</v>
      </c>
      <c r="F31" s="23" t="s">
        <v>37</v>
      </c>
      <c r="G31" s="28" t="s">
        <v>64</v>
      </c>
      <c r="H31" s="25">
        <v>8000000</v>
      </c>
      <c r="I31" s="25">
        <v>8000000</v>
      </c>
      <c r="J31" s="24" t="s">
        <v>39</v>
      </c>
      <c r="K31" s="24" t="s">
        <v>40</v>
      </c>
      <c r="L31" s="23" t="s">
        <v>41</v>
      </c>
    </row>
    <row r="32" spans="2:12" s="26" customFormat="1" ht="75" customHeight="1" x14ac:dyDescent="0.25">
      <c r="B32" s="23" t="s">
        <v>85</v>
      </c>
      <c r="C32" s="23" t="s">
        <v>86</v>
      </c>
      <c r="D32" s="24" t="s">
        <v>67</v>
      </c>
      <c r="E32" s="24" t="s">
        <v>84</v>
      </c>
      <c r="F32" s="23" t="s">
        <v>37</v>
      </c>
      <c r="G32" s="28" t="s">
        <v>64</v>
      </c>
      <c r="H32" s="25">
        <v>5000000</v>
      </c>
      <c r="I32" s="25">
        <v>5000000</v>
      </c>
      <c r="J32" s="24" t="s">
        <v>39</v>
      </c>
      <c r="K32" s="24" t="s">
        <v>40</v>
      </c>
      <c r="L32" s="23" t="s">
        <v>41</v>
      </c>
    </row>
    <row r="33" spans="2:12" s="26" customFormat="1" ht="75" customHeight="1" x14ac:dyDescent="0.25">
      <c r="B33" s="23" t="s">
        <v>87</v>
      </c>
      <c r="C33" s="23" t="s">
        <v>88</v>
      </c>
      <c r="D33" s="24" t="s">
        <v>67</v>
      </c>
      <c r="E33" s="24" t="s">
        <v>84</v>
      </c>
      <c r="F33" s="23" t="s">
        <v>73</v>
      </c>
      <c r="G33" s="28" t="s">
        <v>64</v>
      </c>
      <c r="H33" s="25">
        <v>10000000</v>
      </c>
      <c r="I33" s="25">
        <v>10000000</v>
      </c>
      <c r="J33" s="24" t="s">
        <v>39</v>
      </c>
      <c r="K33" s="24" t="s">
        <v>40</v>
      </c>
      <c r="L33" s="23" t="s">
        <v>41</v>
      </c>
    </row>
    <row r="34" spans="2:12" s="26" customFormat="1" ht="75" customHeight="1" x14ac:dyDescent="0.25">
      <c r="B34" s="29">
        <v>801615</v>
      </c>
      <c r="C34" s="28" t="s">
        <v>89</v>
      </c>
      <c r="D34" s="30" t="s">
        <v>90</v>
      </c>
      <c r="E34" s="28" t="s">
        <v>76</v>
      </c>
      <c r="F34" s="28" t="s">
        <v>91</v>
      </c>
      <c r="G34" s="28" t="s">
        <v>64</v>
      </c>
      <c r="H34" s="31">
        <v>400000000</v>
      </c>
      <c r="I34" s="31">
        <v>400000000</v>
      </c>
      <c r="J34" s="30" t="s">
        <v>39</v>
      </c>
      <c r="K34" s="30" t="s">
        <v>92</v>
      </c>
      <c r="L34" s="23" t="s">
        <v>41</v>
      </c>
    </row>
    <row r="35" spans="2:12" s="26" customFormat="1" ht="75" customHeight="1" x14ac:dyDescent="0.25">
      <c r="B35" s="29">
        <v>80101504</v>
      </c>
      <c r="C35" s="28" t="s">
        <v>93</v>
      </c>
      <c r="D35" s="30" t="s">
        <v>35</v>
      </c>
      <c r="E35" s="28" t="s">
        <v>94</v>
      </c>
      <c r="F35" s="28" t="s">
        <v>91</v>
      </c>
      <c r="G35" s="28" t="s">
        <v>64</v>
      </c>
      <c r="H35" s="31">
        <f t="shared" ref="H35:I37" si="0">1500000*5</f>
        <v>7500000</v>
      </c>
      <c r="I35" s="31">
        <f t="shared" si="0"/>
        <v>7500000</v>
      </c>
      <c r="J35" s="30" t="s">
        <v>39</v>
      </c>
      <c r="K35" s="30" t="s">
        <v>92</v>
      </c>
      <c r="L35" s="23" t="s">
        <v>41</v>
      </c>
    </row>
    <row r="36" spans="2:12" s="26" customFormat="1" ht="75" customHeight="1" x14ac:dyDescent="0.25">
      <c r="B36" s="29">
        <v>80101504</v>
      </c>
      <c r="C36" s="28" t="s">
        <v>95</v>
      </c>
      <c r="D36" s="30" t="s">
        <v>35</v>
      </c>
      <c r="E36" s="28" t="s">
        <v>94</v>
      </c>
      <c r="F36" s="28" t="s">
        <v>91</v>
      </c>
      <c r="G36" s="28" t="s">
        <v>64</v>
      </c>
      <c r="H36" s="31">
        <f t="shared" si="0"/>
        <v>7500000</v>
      </c>
      <c r="I36" s="31">
        <f t="shared" si="0"/>
        <v>7500000</v>
      </c>
      <c r="J36" s="30" t="s">
        <v>39</v>
      </c>
      <c r="K36" s="30" t="s">
        <v>92</v>
      </c>
      <c r="L36" s="23" t="s">
        <v>41</v>
      </c>
    </row>
    <row r="37" spans="2:12" s="26" customFormat="1" ht="75" customHeight="1" x14ac:dyDescent="0.25">
      <c r="B37" s="29">
        <v>80101504</v>
      </c>
      <c r="C37" s="28" t="s">
        <v>96</v>
      </c>
      <c r="D37" s="30" t="s">
        <v>35</v>
      </c>
      <c r="E37" s="28" t="s">
        <v>94</v>
      </c>
      <c r="F37" s="28" t="s">
        <v>91</v>
      </c>
      <c r="G37" s="28" t="s">
        <v>64</v>
      </c>
      <c r="H37" s="31">
        <f t="shared" si="0"/>
        <v>7500000</v>
      </c>
      <c r="I37" s="31">
        <f t="shared" si="0"/>
        <v>7500000</v>
      </c>
      <c r="J37" s="30" t="s">
        <v>39</v>
      </c>
      <c r="K37" s="30" t="s">
        <v>92</v>
      </c>
      <c r="L37" s="23" t="s">
        <v>41</v>
      </c>
    </row>
    <row r="38" spans="2:12" s="26" customFormat="1" ht="75" customHeight="1" x14ac:dyDescent="0.25">
      <c r="B38" s="29">
        <v>80101504</v>
      </c>
      <c r="C38" s="28" t="s">
        <v>97</v>
      </c>
      <c r="D38" s="30" t="s">
        <v>35</v>
      </c>
      <c r="E38" s="28" t="s">
        <v>94</v>
      </c>
      <c r="F38" s="28" t="s">
        <v>91</v>
      </c>
      <c r="G38" s="28" t="s">
        <v>64</v>
      </c>
      <c r="H38" s="31">
        <f>5000000*5</f>
        <v>25000000</v>
      </c>
      <c r="I38" s="31">
        <f>5000000*5</f>
        <v>25000000</v>
      </c>
      <c r="J38" s="30" t="s">
        <v>39</v>
      </c>
      <c r="K38" s="30" t="s">
        <v>92</v>
      </c>
      <c r="L38" s="23" t="s">
        <v>41</v>
      </c>
    </row>
    <row r="39" spans="2:12" s="26" customFormat="1" ht="75" customHeight="1" x14ac:dyDescent="0.25">
      <c r="B39" s="23" t="s">
        <v>98</v>
      </c>
      <c r="C39" s="23" t="s">
        <v>99</v>
      </c>
      <c r="D39" s="24" t="s">
        <v>83</v>
      </c>
      <c r="E39" s="24" t="s">
        <v>84</v>
      </c>
      <c r="F39" s="23" t="s">
        <v>77</v>
      </c>
      <c r="G39" s="23" t="s">
        <v>38</v>
      </c>
      <c r="H39" s="25">
        <v>270000000</v>
      </c>
      <c r="I39" s="25">
        <v>270000000</v>
      </c>
      <c r="J39" s="24" t="s">
        <v>39</v>
      </c>
      <c r="K39" s="24" t="s">
        <v>40</v>
      </c>
      <c r="L39" s="23" t="s">
        <v>41</v>
      </c>
    </row>
    <row r="40" spans="2:12" s="26" customFormat="1" ht="75" customHeight="1" x14ac:dyDescent="0.25">
      <c r="B40" s="23" t="s">
        <v>100</v>
      </c>
      <c r="C40" s="23" t="s">
        <v>101</v>
      </c>
      <c r="D40" s="24" t="s">
        <v>83</v>
      </c>
      <c r="E40" s="24" t="s">
        <v>84</v>
      </c>
      <c r="F40" s="23" t="s">
        <v>37</v>
      </c>
      <c r="G40" s="23" t="s">
        <v>38</v>
      </c>
      <c r="H40" s="25">
        <v>52315665</v>
      </c>
      <c r="I40" s="25">
        <v>52315665</v>
      </c>
      <c r="J40" s="24" t="s">
        <v>39</v>
      </c>
      <c r="K40" s="24" t="s">
        <v>40</v>
      </c>
      <c r="L40" s="23" t="s">
        <v>41</v>
      </c>
    </row>
    <row r="41" spans="2:12" s="26" customFormat="1" ht="75" customHeight="1" x14ac:dyDescent="0.25">
      <c r="B41" s="23" t="s">
        <v>100</v>
      </c>
      <c r="C41" s="23" t="s">
        <v>102</v>
      </c>
      <c r="D41" s="24" t="s">
        <v>83</v>
      </c>
      <c r="E41" s="24" t="s">
        <v>76</v>
      </c>
      <c r="F41" s="23" t="s">
        <v>37</v>
      </c>
      <c r="G41" s="23" t="s">
        <v>38</v>
      </c>
      <c r="H41" s="25">
        <v>139942572</v>
      </c>
      <c r="I41" s="25">
        <v>139942572</v>
      </c>
      <c r="J41" s="24" t="s">
        <v>39</v>
      </c>
      <c r="K41" s="24" t="s">
        <v>40</v>
      </c>
      <c r="L41" s="23" t="s">
        <v>41</v>
      </c>
    </row>
    <row r="42" spans="2:12" s="26" customFormat="1" ht="75" customHeight="1" x14ac:dyDescent="0.25">
      <c r="B42" s="23" t="s">
        <v>103</v>
      </c>
      <c r="C42" s="23" t="s">
        <v>104</v>
      </c>
      <c r="D42" s="24" t="s">
        <v>67</v>
      </c>
      <c r="E42" s="24" t="s">
        <v>84</v>
      </c>
      <c r="F42" s="23" t="s">
        <v>37</v>
      </c>
      <c r="G42" s="23" t="s">
        <v>38</v>
      </c>
      <c r="H42" s="25">
        <v>60000000</v>
      </c>
      <c r="I42" s="25">
        <v>60000000</v>
      </c>
      <c r="J42" s="24" t="s">
        <v>39</v>
      </c>
      <c r="K42" s="24" t="s">
        <v>40</v>
      </c>
      <c r="L42" s="23" t="s">
        <v>41</v>
      </c>
    </row>
    <row r="43" spans="2:12" s="26" customFormat="1" ht="75" customHeight="1" x14ac:dyDescent="0.25">
      <c r="B43" s="23" t="s">
        <v>105</v>
      </c>
      <c r="C43" s="23" t="s">
        <v>106</v>
      </c>
      <c r="D43" s="24" t="s">
        <v>35</v>
      </c>
      <c r="E43" s="24" t="s">
        <v>94</v>
      </c>
      <c r="F43" s="23" t="s">
        <v>45</v>
      </c>
      <c r="G43" s="23" t="s">
        <v>64</v>
      </c>
      <c r="H43" s="25">
        <v>13000000</v>
      </c>
      <c r="I43" s="25">
        <v>13000000</v>
      </c>
      <c r="J43" s="24" t="s">
        <v>39</v>
      </c>
      <c r="K43" s="24" t="s">
        <v>40</v>
      </c>
      <c r="L43" s="23" t="s">
        <v>41</v>
      </c>
    </row>
    <row r="44" spans="2:12" s="26" customFormat="1" ht="75" customHeight="1" x14ac:dyDescent="0.25">
      <c r="B44" s="29">
        <v>80121700</v>
      </c>
      <c r="C44" s="28" t="s">
        <v>107</v>
      </c>
      <c r="D44" s="30" t="s">
        <v>35</v>
      </c>
      <c r="E44" s="28" t="s">
        <v>108</v>
      </c>
      <c r="F44" s="28" t="s">
        <v>45</v>
      </c>
      <c r="G44" s="28" t="s">
        <v>38</v>
      </c>
      <c r="H44" s="32">
        <v>4000000</v>
      </c>
      <c r="I44" s="32">
        <v>4000000</v>
      </c>
      <c r="J44" s="30" t="s">
        <v>109</v>
      </c>
      <c r="K44" s="30" t="s">
        <v>40</v>
      </c>
      <c r="L44" s="23" t="s">
        <v>41</v>
      </c>
    </row>
    <row r="45" spans="2:12" s="26" customFormat="1" ht="75" customHeight="1" x14ac:dyDescent="0.25">
      <c r="B45" s="29">
        <v>80121700</v>
      </c>
      <c r="C45" s="28" t="s">
        <v>110</v>
      </c>
      <c r="D45" s="30" t="s">
        <v>35</v>
      </c>
      <c r="E45" s="28" t="s">
        <v>44</v>
      </c>
      <c r="F45" s="28" t="s">
        <v>45</v>
      </c>
      <c r="G45" s="28" t="s">
        <v>38</v>
      </c>
      <c r="H45" s="32">
        <f>8000000*11</f>
        <v>88000000</v>
      </c>
      <c r="I45" s="32">
        <f>8000000*11</f>
        <v>88000000</v>
      </c>
      <c r="J45" s="30" t="s">
        <v>109</v>
      </c>
      <c r="K45" s="30" t="s">
        <v>40</v>
      </c>
      <c r="L45" s="23" t="s">
        <v>41</v>
      </c>
    </row>
    <row r="46" spans="2:12" s="26" customFormat="1" ht="75" customHeight="1" x14ac:dyDescent="0.25">
      <c r="B46" s="29" t="s">
        <v>111</v>
      </c>
      <c r="C46" s="28" t="s">
        <v>112</v>
      </c>
      <c r="D46" s="30" t="s">
        <v>35</v>
      </c>
      <c r="E46" s="28" t="s">
        <v>113</v>
      </c>
      <c r="F46" s="28" t="s">
        <v>91</v>
      </c>
      <c r="G46" s="28" t="s">
        <v>38</v>
      </c>
      <c r="H46" s="32">
        <f>(6000000*5)+3000000</f>
        <v>33000000</v>
      </c>
      <c r="I46" s="32">
        <f>(6000000*5)+3000000</f>
        <v>33000000</v>
      </c>
      <c r="J46" s="30" t="s">
        <v>109</v>
      </c>
      <c r="K46" s="30" t="s">
        <v>40</v>
      </c>
      <c r="L46" s="23" t="s">
        <v>41</v>
      </c>
    </row>
    <row r="47" spans="2:12" s="26" customFormat="1" ht="75" customHeight="1" x14ac:dyDescent="0.25">
      <c r="B47" s="29">
        <v>71161202</v>
      </c>
      <c r="C47" s="28" t="s">
        <v>114</v>
      </c>
      <c r="D47" s="30" t="s">
        <v>35</v>
      </c>
      <c r="E47" s="28" t="s">
        <v>80</v>
      </c>
      <c r="F47" s="28" t="s">
        <v>45</v>
      </c>
      <c r="G47" s="28" t="s">
        <v>64</v>
      </c>
      <c r="H47" s="32">
        <v>2180000000</v>
      </c>
      <c r="I47" s="32">
        <v>2180000000</v>
      </c>
      <c r="J47" s="30" t="s">
        <v>109</v>
      </c>
      <c r="K47" s="30" t="s">
        <v>40</v>
      </c>
      <c r="L47" s="23" t="s">
        <v>41</v>
      </c>
    </row>
    <row r="48" spans="2:12" s="26" customFormat="1" ht="75" customHeight="1" x14ac:dyDescent="0.25">
      <c r="B48" s="29">
        <v>80121700</v>
      </c>
      <c r="C48" s="28" t="s">
        <v>115</v>
      </c>
      <c r="D48" s="30" t="s">
        <v>35</v>
      </c>
      <c r="E48" s="28" t="s">
        <v>116</v>
      </c>
      <c r="F48" s="28" t="s">
        <v>45</v>
      </c>
      <c r="G48" s="28" t="s">
        <v>38</v>
      </c>
      <c r="H48" s="31">
        <f>7000000*5</f>
        <v>35000000</v>
      </c>
      <c r="I48" s="31">
        <f>7000000*5</f>
        <v>35000000</v>
      </c>
      <c r="J48" s="30" t="s">
        <v>109</v>
      </c>
      <c r="K48" s="30" t="s">
        <v>40</v>
      </c>
      <c r="L48" s="23" t="s">
        <v>41</v>
      </c>
    </row>
    <row r="49" spans="2:12" s="26" customFormat="1" ht="75" customHeight="1" x14ac:dyDescent="0.25">
      <c r="B49" s="29">
        <v>80101504</v>
      </c>
      <c r="C49" s="28" t="s">
        <v>117</v>
      </c>
      <c r="D49" s="30" t="s">
        <v>35</v>
      </c>
      <c r="E49" s="28" t="s">
        <v>94</v>
      </c>
      <c r="F49" s="28" t="s">
        <v>91</v>
      </c>
      <c r="G49" s="28" t="s">
        <v>38</v>
      </c>
      <c r="H49" s="32">
        <f>6000000*5</f>
        <v>30000000</v>
      </c>
      <c r="I49" s="32">
        <f>6000000*5</f>
        <v>30000000</v>
      </c>
      <c r="J49" s="30" t="s">
        <v>109</v>
      </c>
      <c r="K49" s="30" t="s">
        <v>40</v>
      </c>
      <c r="L49" s="23" t="s">
        <v>41</v>
      </c>
    </row>
    <row r="50" spans="2:12" s="26" customFormat="1" ht="75" customHeight="1" x14ac:dyDescent="0.25">
      <c r="B50" s="29">
        <v>80101500</v>
      </c>
      <c r="C50" s="28" t="s">
        <v>117</v>
      </c>
      <c r="D50" s="30" t="s">
        <v>35</v>
      </c>
      <c r="E50" s="28" t="s">
        <v>94</v>
      </c>
      <c r="F50" s="28" t="s">
        <v>91</v>
      </c>
      <c r="G50" s="28" t="s">
        <v>38</v>
      </c>
      <c r="H50" s="31">
        <f>3500000*5</f>
        <v>17500000</v>
      </c>
      <c r="I50" s="31">
        <f>3500000*5</f>
        <v>17500000</v>
      </c>
      <c r="J50" s="30" t="s">
        <v>109</v>
      </c>
      <c r="K50" s="30" t="s">
        <v>40</v>
      </c>
      <c r="L50" s="23" t="s">
        <v>41</v>
      </c>
    </row>
    <row r="51" spans="2:12" s="26" customFormat="1" ht="75" customHeight="1" x14ac:dyDescent="0.25">
      <c r="B51" s="29">
        <v>80101504</v>
      </c>
      <c r="C51" s="28" t="s">
        <v>118</v>
      </c>
      <c r="D51" s="30" t="s">
        <v>35</v>
      </c>
      <c r="E51" s="28" t="s">
        <v>94</v>
      </c>
      <c r="F51" s="28" t="s">
        <v>91</v>
      </c>
      <c r="G51" s="28" t="s">
        <v>38</v>
      </c>
      <c r="H51" s="31">
        <f>4200000*5</f>
        <v>21000000</v>
      </c>
      <c r="I51" s="31">
        <f>4200000*5</f>
        <v>21000000</v>
      </c>
      <c r="J51" s="30" t="s">
        <v>109</v>
      </c>
      <c r="K51" s="30" t="s">
        <v>40</v>
      </c>
      <c r="L51" s="23" t="s">
        <v>41</v>
      </c>
    </row>
    <row r="52" spans="2:12" s="26" customFormat="1" ht="75" customHeight="1" x14ac:dyDescent="0.25">
      <c r="B52" s="29">
        <v>80121700</v>
      </c>
      <c r="C52" s="28" t="s">
        <v>119</v>
      </c>
      <c r="D52" s="30" t="s">
        <v>35</v>
      </c>
      <c r="E52" s="28" t="s">
        <v>94</v>
      </c>
      <c r="F52" s="28" t="s">
        <v>91</v>
      </c>
      <c r="G52" s="28" t="s">
        <v>38</v>
      </c>
      <c r="H52" s="32">
        <f t="shared" ref="H52:I54" si="1">7000000*5</f>
        <v>35000000</v>
      </c>
      <c r="I52" s="32">
        <f t="shared" si="1"/>
        <v>35000000</v>
      </c>
      <c r="J52" s="30" t="s">
        <v>39</v>
      </c>
      <c r="K52" s="24" t="s">
        <v>40</v>
      </c>
      <c r="L52" s="23" t="s">
        <v>41</v>
      </c>
    </row>
    <row r="53" spans="2:12" s="26" customFormat="1" ht="75" customHeight="1" x14ac:dyDescent="0.25">
      <c r="B53" s="29">
        <v>80121700</v>
      </c>
      <c r="C53" s="28" t="s">
        <v>120</v>
      </c>
      <c r="D53" s="30" t="s">
        <v>35</v>
      </c>
      <c r="E53" s="28" t="s">
        <v>94</v>
      </c>
      <c r="F53" s="28" t="s">
        <v>91</v>
      </c>
      <c r="G53" s="28" t="s">
        <v>38</v>
      </c>
      <c r="H53" s="32">
        <f t="shared" si="1"/>
        <v>35000000</v>
      </c>
      <c r="I53" s="32">
        <f t="shared" si="1"/>
        <v>35000000</v>
      </c>
      <c r="J53" s="30" t="s">
        <v>39</v>
      </c>
      <c r="K53" s="30" t="s">
        <v>40</v>
      </c>
      <c r="L53" s="23" t="s">
        <v>41</v>
      </c>
    </row>
    <row r="54" spans="2:12" s="26" customFormat="1" ht="75" customHeight="1" x14ac:dyDescent="0.25">
      <c r="B54" s="29" t="s">
        <v>121</v>
      </c>
      <c r="C54" s="28" t="s">
        <v>122</v>
      </c>
      <c r="D54" s="30" t="s">
        <v>35</v>
      </c>
      <c r="E54" s="28" t="s">
        <v>94</v>
      </c>
      <c r="F54" s="28" t="s">
        <v>91</v>
      </c>
      <c r="G54" s="28" t="s">
        <v>38</v>
      </c>
      <c r="H54" s="32">
        <f t="shared" si="1"/>
        <v>35000000</v>
      </c>
      <c r="I54" s="32">
        <f t="shared" si="1"/>
        <v>35000000</v>
      </c>
      <c r="J54" s="30" t="s">
        <v>39</v>
      </c>
      <c r="K54" s="30" t="s">
        <v>40</v>
      </c>
      <c r="L54" s="23" t="s">
        <v>41</v>
      </c>
    </row>
    <row r="55" spans="2:12" s="26" customFormat="1" ht="75" customHeight="1" x14ac:dyDescent="0.25">
      <c r="B55" s="29">
        <v>80121700</v>
      </c>
      <c r="C55" s="28" t="s">
        <v>123</v>
      </c>
      <c r="D55" s="30" t="s">
        <v>35</v>
      </c>
      <c r="E55" s="28" t="s">
        <v>94</v>
      </c>
      <c r="F55" s="28" t="s">
        <v>91</v>
      </c>
      <c r="G55" s="28" t="s">
        <v>55</v>
      </c>
      <c r="H55" s="32">
        <f>4000000*5</f>
        <v>20000000</v>
      </c>
      <c r="I55" s="32">
        <f>4000000*5</f>
        <v>20000000</v>
      </c>
      <c r="J55" s="30" t="s">
        <v>39</v>
      </c>
      <c r="K55" s="30" t="s">
        <v>92</v>
      </c>
      <c r="L55" s="23" t="s">
        <v>41</v>
      </c>
    </row>
    <row r="56" spans="2:12" s="26" customFormat="1" ht="75" customHeight="1" x14ac:dyDescent="0.25">
      <c r="B56" s="29">
        <v>80121700</v>
      </c>
      <c r="C56" s="28" t="s">
        <v>124</v>
      </c>
      <c r="D56" s="30" t="s">
        <v>35</v>
      </c>
      <c r="E56" s="30" t="s">
        <v>94</v>
      </c>
      <c r="F56" s="28" t="s">
        <v>91</v>
      </c>
      <c r="G56" s="28" t="s">
        <v>59</v>
      </c>
      <c r="H56" s="33">
        <f>4000000*5</f>
        <v>20000000</v>
      </c>
      <c r="I56" s="33">
        <f>4000000*5</f>
        <v>20000000</v>
      </c>
      <c r="J56" s="24" t="s">
        <v>39</v>
      </c>
      <c r="K56" s="24" t="s">
        <v>40</v>
      </c>
      <c r="L56" s="23" t="s">
        <v>41</v>
      </c>
    </row>
    <row r="57" spans="2:12" s="34" customFormat="1" ht="60" x14ac:dyDescent="0.25">
      <c r="B57" s="23" t="s">
        <v>125</v>
      </c>
      <c r="C57" s="23" t="s">
        <v>126</v>
      </c>
      <c r="D57" s="24" t="s">
        <v>35</v>
      </c>
      <c r="E57" s="24" t="s">
        <v>44</v>
      </c>
      <c r="F57" s="23" t="s">
        <v>45</v>
      </c>
      <c r="G57" s="23" t="s">
        <v>127</v>
      </c>
      <c r="H57" s="25">
        <v>10000000</v>
      </c>
      <c r="I57" s="25">
        <v>10000000</v>
      </c>
      <c r="J57" s="24" t="s">
        <v>39</v>
      </c>
      <c r="K57" s="24" t="s">
        <v>40</v>
      </c>
      <c r="L57" s="23" t="s">
        <v>41</v>
      </c>
    </row>
    <row r="58" spans="2:12" s="34" customFormat="1" ht="45" x14ac:dyDescent="0.25">
      <c r="B58" s="23" t="s">
        <v>128</v>
      </c>
      <c r="C58" s="23" t="s">
        <v>129</v>
      </c>
      <c r="D58" s="24" t="s">
        <v>90</v>
      </c>
      <c r="E58" s="24" t="s">
        <v>130</v>
      </c>
      <c r="F58" s="23" t="s">
        <v>45</v>
      </c>
      <c r="G58" s="23" t="s">
        <v>127</v>
      </c>
      <c r="H58" s="25">
        <v>158760038</v>
      </c>
      <c r="I58" s="25">
        <v>158760038</v>
      </c>
      <c r="J58" s="24" t="s">
        <v>39</v>
      </c>
      <c r="K58" s="24" t="s">
        <v>40</v>
      </c>
      <c r="L58" s="23" t="s">
        <v>41</v>
      </c>
    </row>
    <row r="59" spans="2:12" s="34" customFormat="1" ht="60" x14ac:dyDescent="0.25">
      <c r="B59" s="23" t="s">
        <v>131</v>
      </c>
      <c r="C59" s="23" t="s">
        <v>132</v>
      </c>
      <c r="D59" s="24" t="s">
        <v>58</v>
      </c>
      <c r="E59" s="24" t="s">
        <v>130</v>
      </c>
      <c r="F59" s="23" t="s">
        <v>54</v>
      </c>
      <c r="G59" s="23" t="s">
        <v>127</v>
      </c>
      <c r="H59" s="25">
        <v>180008922</v>
      </c>
      <c r="I59" s="25">
        <v>180008922</v>
      </c>
      <c r="J59" s="24" t="s">
        <v>39</v>
      </c>
      <c r="K59" s="24" t="s">
        <v>40</v>
      </c>
      <c r="L59" s="23" t="s">
        <v>41</v>
      </c>
    </row>
    <row r="60" spans="2:12" s="34" customFormat="1" ht="75" x14ac:dyDescent="0.25">
      <c r="B60" s="23" t="s">
        <v>133</v>
      </c>
      <c r="C60" s="23" t="s">
        <v>134</v>
      </c>
      <c r="D60" s="24" t="s">
        <v>35</v>
      </c>
      <c r="E60" s="24" t="s">
        <v>130</v>
      </c>
      <c r="F60" s="23" t="s">
        <v>45</v>
      </c>
      <c r="G60" s="23" t="s">
        <v>127</v>
      </c>
      <c r="H60" s="25">
        <v>15000000</v>
      </c>
      <c r="I60" s="25">
        <v>15000000</v>
      </c>
      <c r="J60" s="24" t="s">
        <v>39</v>
      </c>
      <c r="K60" s="24" t="s">
        <v>40</v>
      </c>
      <c r="L60" s="23" t="s">
        <v>41</v>
      </c>
    </row>
    <row r="61" spans="2:12" s="34" customFormat="1" ht="75" x14ac:dyDescent="0.25">
      <c r="B61" s="23" t="s">
        <v>133</v>
      </c>
      <c r="C61" s="23" t="s">
        <v>134</v>
      </c>
      <c r="D61" s="24" t="s">
        <v>35</v>
      </c>
      <c r="E61" s="24" t="s">
        <v>130</v>
      </c>
      <c r="F61" s="23" t="s">
        <v>45</v>
      </c>
      <c r="G61" s="23" t="s">
        <v>127</v>
      </c>
      <c r="H61" s="25">
        <v>15000000</v>
      </c>
      <c r="I61" s="25">
        <v>15000000</v>
      </c>
      <c r="J61" s="24" t="s">
        <v>39</v>
      </c>
      <c r="K61" s="24" t="s">
        <v>40</v>
      </c>
      <c r="L61" s="23" t="s">
        <v>41</v>
      </c>
    </row>
    <row r="62" spans="2:12" s="34" customFormat="1" ht="75" x14ac:dyDescent="0.25">
      <c r="B62" s="23" t="s">
        <v>135</v>
      </c>
      <c r="C62" s="23" t="s">
        <v>136</v>
      </c>
      <c r="D62" s="24" t="s">
        <v>35</v>
      </c>
      <c r="E62" s="24" t="s">
        <v>130</v>
      </c>
      <c r="F62" s="23" t="s">
        <v>45</v>
      </c>
      <c r="G62" s="23" t="s">
        <v>127</v>
      </c>
      <c r="H62" s="25">
        <v>30000000</v>
      </c>
      <c r="I62" s="25">
        <v>30000000</v>
      </c>
      <c r="J62" s="24" t="s">
        <v>39</v>
      </c>
      <c r="K62" s="24" t="s">
        <v>40</v>
      </c>
      <c r="L62" s="23" t="s">
        <v>41</v>
      </c>
    </row>
    <row r="63" spans="2:12" s="34" customFormat="1" ht="90" x14ac:dyDescent="0.25">
      <c r="B63" s="23" t="s">
        <v>137</v>
      </c>
      <c r="C63" s="23" t="s">
        <v>138</v>
      </c>
      <c r="D63" s="24" t="s">
        <v>35</v>
      </c>
      <c r="E63" s="24" t="s">
        <v>130</v>
      </c>
      <c r="F63" s="23" t="s">
        <v>45</v>
      </c>
      <c r="G63" s="23" t="s">
        <v>127</v>
      </c>
      <c r="H63" s="25">
        <v>350000000</v>
      </c>
      <c r="I63" s="25">
        <v>350000000</v>
      </c>
      <c r="J63" s="24" t="s">
        <v>39</v>
      </c>
      <c r="K63" s="24" t="s">
        <v>40</v>
      </c>
      <c r="L63" s="23" t="s">
        <v>41</v>
      </c>
    </row>
    <row r="64" spans="2:12" s="34" customFormat="1" ht="90" x14ac:dyDescent="0.25">
      <c r="B64" s="23" t="s">
        <v>139</v>
      </c>
      <c r="C64" s="23" t="s">
        <v>140</v>
      </c>
      <c r="D64" s="24" t="s">
        <v>35</v>
      </c>
      <c r="E64" s="24" t="s">
        <v>44</v>
      </c>
      <c r="F64" s="23" t="s">
        <v>45</v>
      </c>
      <c r="G64" s="23" t="s">
        <v>127</v>
      </c>
      <c r="H64" s="25">
        <v>16390000</v>
      </c>
      <c r="I64" s="25">
        <v>16390000</v>
      </c>
      <c r="J64" s="24" t="s">
        <v>39</v>
      </c>
      <c r="K64" s="24" t="s">
        <v>40</v>
      </c>
      <c r="L64" s="23" t="s">
        <v>41</v>
      </c>
    </row>
    <row r="65" spans="2:12" s="34" customFormat="1" ht="180" x14ac:dyDescent="0.25">
      <c r="B65" s="23" t="s">
        <v>78</v>
      </c>
      <c r="C65" s="23" t="s">
        <v>141</v>
      </c>
      <c r="D65" s="24" t="s">
        <v>35</v>
      </c>
      <c r="E65" s="24" t="s">
        <v>130</v>
      </c>
      <c r="F65" s="23" t="s">
        <v>45</v>
      </c>
      <c r="G65" s="23" t="s">
        <v>127</v>
      </c>
      <c r="H65" s="25">
        <v>42000000</v>
      </c>
      <c r="I65" s="25">
        <v>42000000</v>
      </c>
      <c r="J65" s="24" t="s">
        <v>39</v>
      </c>
      <c r="K65" s="24" t="s">
        <v>40</v>
      </c>
      <c r="L65" s="23" t="s">
        <v>41</v>
      </c>
    </row>
    <row r="66" spans="2:12" s="34" customFormat="1" ht="165" x14ac:dyDescent="0.25">
      <c r="B66" s="23" t="s">
        <v>78</v>
      </c>
      <c r="C66" s="23" t="s">
        <v>142</v>
      </c>
      <c r="D66" s="24" t="s">
        <v>35</v>
      </c>
      <c r="E66" s="24" t="s">
        <v>130</v>
      </c>
      <c r="F66" s="23" t="s">
        <v>45</v>
      </c>
      <c r="G66" s="23" t="s">
        <v>127</v>
      </c>
      <c r="H66" s="25">
        <v>48000000</v>
      </c>
      <c r="I66" s="25">
        <v>48000000</v>
      </c>
      <c r="J66" s="24" t="s">
        <v>39</v>
      </c>
      <c r="K66" s="24" t="s">
        <v>40</v>
      </c>
      <c r="L66" s="23" t="s">
        <v>41</v>
      </c>
    </row>
    <row r="67" spans="2:12" s="34" customFormat="1" ht="150" x14ac:dyDescent="0.25">
      <c r="B67" s="23" t="s">
        <v>78</v>
      </c>
      <c r="C67" s="23" t="s">
        <v>143</v>
      </c>
      <c r="D67" s="24" t="s">
        <v>35</v>
      </c>
      <c r="E67" s="24" t="s">
        <v>130</v>
      </c>
      <c r="F67" s="23" t="s">
        <v>45</v>
      </c>
      <c r="G67" s="23" t="s">
        <v>127</v>
      </c>
      <c r="H67" s="25">
        <v>24000000</v>
      </c>
      <c r="I67" s="25">
        <v>24000000</v>
      </c>
      <c r="J67" s="24" t="s">
        <v>39</v>
      </c>
      <c r="K67" s="24" t="s">
        <v>40</v>
      </c>
      <c r="L67" s="23" t="s">
        <v>41</v>
      </c>
    </row>
    <row r="68" spans="2:12" s="34" customFormat="1" ht="135" x14ac:dyDescent="0.25">
      <c r="B68" s="23" t="s">
        <v>78</v>
      </c>
      <c r="C68" s="23" t="s">
        <v>144</v>
      </c>
      <c r="D68" s="24" t="s">
        <v>35</v>
      </c>
      <c r="E68" s="24" t="s">
        <v>130</v>
      </c>
      <c r="F68" s="23" t="s">
        <v>45</v>
      </c>
      <c r="G68" s="23" t="s">
        <v>127</v>
      </c>
      <c r="H68" s="25">
        <v>48000000</v>
      </c>
      <c r="I68" s="25">
        <v>48000000</v>
      </c>
      <c r="J68" s="24" t="s">
        <v>39</v>
      </c>
      <c r="K68" s="24" t="s">
        <v>40</v>
      </c>
      <c r="L68" s="23" t="s">
        <v>41</v>
      </c>
    </row>
    <row r="69" spans="2:12" s="34" customFormat="1" ht="165" x14ac:dyDescent="0.25">
      <c r="B69" s="23" t="s">
        <v>78</v>
      </c>
      <c r="C69" s="23" t="s">
        <v>145</v>
      </c>
      <c r="D69" s="24" t="s">
        <v>35</v>
      </c>
      <c r="E69" s="24" t="s">
        <v>130</v>
      </c>
      <c r="F69" s="23" t="s">
        <v>45</v>
      </c>
      <c r="G69" s="23" t="s">
        <v>127</v>
      </c>
      <c r="H69" s="25">
        <v>34800000</v>
      </c>
      <c r="I69" s="25">
        <v>34800000</v>
      </c>
      <c r="J69" s="24" t="s">
        <v>39</v>
      </c>
      <c r="K69" s="24" t="s">
        <v>40</v>
      </c>
      <c r="L69" s="23" t="s">
        <v>41</v>
      </c>
    </row>
    <row r="70" spans="2:12" s="34" customFormat="1" ht="105" x14ac:dyDescent="0.25">
      <c r="B70" s="23" t="s">
        <v>78</v>
      </c>
      <c r="C70" s="23" t="s">
        <v>146</v>
      </c>
      <c r="D70" s="24" t="s">
        <v>35</v>
      </c>
      <c r="E70" s="24" t="s">
        <v>130</v>
      </c>
      <c r="F70" s="23" t="s">
        <v>45</v>
      </c>
      <c r="G70" s="23" t="s">
        <v>127</v>
      </c>
      <c r="H70" s="25">
        <v>42000000</v>
      </c>
      <c r="I70" s="25">
        <v>42000000</v>
      </c>
      <c r="J70" s="24" t="s">
        <v>39</v>
      </c>
      <c r="K70" s="24" t="s">
        <v>40</v>
      </c>
      <c r="L70" s="23" t="s">
        <v>41</v>
      </c>
    </row>
    <row r="71" spans="2:12" s="34" customFormat="1" ht="150" x14ac:dyDescent="0.25">
      <c r="B71" s="23" t="s">
        <v>78</v>
      </c>
      <c r="C71" s="23" t="s">
        <v>147</v>
      </c>
      <c r="D71" s="24" t="s">
        <v>35</v>
      </c>
      <c r="E71" s="24" t="s">
        <v>130</v>
      </c>
      <c r="F71" s="23" t="s">
        <v>45</v>
      </c>
      <c r="G71" s="23" t="s">
        <v>127</v>
      </c>
      <c r="H71" s="25">
        <v>36000000</v>
      </c>
      <c r="I71" s="25">
        <v>36000000</v>
      </c>
      <c r="J71" s="24" t="s">
        <v>39</v>
      </c>
      <c r="K71" s="24" t="s">
        <v>40</v>
      </c>
      <c r="L71" s="23" t="s">
        <v>41</v>
      </c>
    </row>
    <row r="72" spans="2:12" s="34" customFormat="1" ht="105" x14ac:dyDescent="0.25">
      <c r="B72" s="23" t="s">
        <v>78</v>
      </c>
      <c r="C72" s="23" t="s">
        <v>146</v>
      </c>
      <c r="D72" s="24" t="s">
        <v>35</v>
      </c>
      <c r="E72" s="24" t="s">
        <v>130</v>
      </c>
      <c r="F72" s="23" t="s">
        <v>45</v>
      </c>
      <c r="G72" s="23" t="s">
        <v>127</v>
      </c>
      <c r="H72" s="25">
        <v>42000000</v>
      </c>
      <c r="I72" s="25">
        <v>42000000</v>
      </c>
      <c r="J72" s="24" t="s">
        <v>39</v>
      </c>
      <c r="K72" s="24" t="s">
        <v>40</v>
      </c>
      <c r="L72" s="23" t="s">
        <v>41</v>
      </c>
    </row>
    <row r="73" spans="2:12" s="34" customFormat="1" ht="135" x14ac:dyDescent="0.25">
      <c r="B73" s="23" t="s">
        <v>78</v>
      </c>
      <c r="C73" s="23" t="s">
        <v>148</v>
      </c>
      <c r="D73" s="24" t="s">
        <v>35</v>
      </c>
      <c r="E73" s="24" t="s">
        <v>130</v>
      </c>
      <c r="F73" s="23" t="s">
        <v>45</v>
      </c>
      <c r="G73" s="23" t="s">
        <v>127</v>
      </c>
      <c r="H73" s="25">
        <v>36000000</v>
      </c>
      <c r="I73" s="25">
        <v>36000000</v>
      </c>
      <c r="J73" s="24" t="s">
        <v>39</v>
      </c>
      <c r="K73" s="24" t="s">
        <v>40</v>
      </c>
      <c r="L73" s="23" t="s">
        <v>41</v>
      </c>
    </row>
    <row r="74" spans="2:12" s="34" customFormat="1" ht="150" x14ac:dyDescent="0.25">
      <c r="B74" s="23" t="s">
        <v>78</v>
      </c>
      <c r="C74" s="23" t="s">
        <v>149</v>
      </c>
      <c r="D74" s="24" t="s">
        <v>35</v>
      </c>
      <c r="E74" s="24" t="s">
        <v>130</v>
      </c>
      <c r="F74" s="23" t="s">
        <v>45</v>
      </c>
      <c r="G74" s="23" t="s">
        <v>127</v>
      </c>
      <c r="H74" s="25">
        <v>30000000</v>
      </c>
      <c r="I74" s="25">
        <v>30000000</v>
      </c>
      <c r="J74" s="24" t="s">
        <v>39</v>
      </c>
      <c r="K74" s="24" t="s">
        <v>40</v>
      </c>
      <c r="L74" s="23" t="s">
        <v>41</v>
      </c>
    </row>
    <row r="75" spans="2:12" s="34" customFormat="1" ht="120" x14ac:dyDescent="0.25">
      <c r="B75" s="23" t="s">
        <v>78</v>
      </c>
      <c r="C75" s="23" t="s">
        <v>150</v>
      </c>
      <c r="D75" s="24" t="s">
        <v>35</v>
      </c>
      <c r="E75" s="24" t="s">
        <v>130</v>
      </c>
      <c r="F75" s="23" t="s">
        <v>45</v>
      </c>
      <c r="G75" s="23" t="s">
        <v>127</v>
      </c>
      <c r="H75" s="25">
        <v>24000000</v>
      </c>
      <c r="I75" s="25">
        <v>24000000</v>
      </c>
      <c r="J75" s="24" t="s">
        <v>39</v>
      </c>
      <c r="K75" s="24" t="s">
        <v>40</v>
      </c>
      <c r="L75" s="23" t="s">
        <v>41</v>
      </c>
    </row>
    <row r="76" spans="2:12" s="34" customFormat="1" ht="195" x14ac:dyDescent="0.25">
      <c r="B76" s="23" t="s">
        <v>78</v>
      </c>
      <c r="C76" s="23" t="s">
        <v>151</v>
      </c>
      <c r="D76" s="24" t="s">
        <v>35</v>
      </c>
      <c r="E76" s="24" t="s">
        <v>130</v>
      </c>
      <c r="F76" s="23" t="s">
        <v>45</v>
      </c>
      <c r="G76" s="23" t="s">
        <v>127</v>
      </c>
      <c r="H76" s="25">
        <v>48000000</v>
      </c>
      <c r="I76" s="25">
        <v>48000000</v>
      </c>
      <c r="J76" s="24" t="s">
        <v>39</v>
      </c>
      <c r="K76" s="24" t="s">
        <v>40</v>
      </c>
      <c r="L76" s="23" t="s">
        <v>41</v>
      </c>
    </row>
    <row r="77" spans="2:12" s="34" customFormat="1" ht="150" x14ac:dyDescent="0.25">
      <c r="B77" s="23" t="s">
        <v>152</v>
      </c>
      <c r="C77" s="23" t="s">
        <v>153</v>
      </c>
      <c r="D77" s="24" t="s">
        <v>35</v>
      </c>
      <c r="E77" s="24" t="s">
        <v>44</v>
      </c>
      <c r="F77" s="23" t="s">
        <v>45</v>
      </c>
      <c r="G77" s="23" t="s">
        <v>127</v>
      </c>
      <c r="H77" s="25">
        <v>351000000</v>
      </c>
      <c r="I77" s="25">
        <v>351000000</v>
      </c>
      <c r="J77" s="24" t="s">
        <v>39</v>
      </c>
      <c r="K77" s="24" t="s">
        <v>40</v>
      </c>
      <c r="L77" s="23" t="s">
        <v>41</v>
      </c>
    </row>
    <row r="78" spans="2:12" s="34" customFormat="1" ht="90" x14ac:dyDescent="0.25">
      <c r="B78" s="23" t="s">
        <v>154</v>
      </c>
      <c r="C78" s="23" t="s">
        <v>155</v>
      </c>
      <c r="D78" s="24" t="s">
        <v>35</v>
      </c>
      <c r="E78" s="24" t="s">
        <v>44</v>
      </c>
      <c r="F78" s="23" t="s">
        <v>37</v>
      </c>
      <c r="G78" s="23" t="s">
        <v>127</v>
      </c>
      <c r="H78" s="25">
        <v>139975504</v>
      </c>
      <c r="I78" s="25">
        <v>139975504</v>
      </c>
      <c r="J78" s="24" t="s">
        <v>39</v>
      </c>
      <c r="K78" s="24" t="s">
        <v>40</v>
      </c>
      <c r="L78" s="23" t="s">
        <v>41</v>
      </c>
    </row>
    <row r="79" spans="2:12" s="34" customFormat="1" ht="60" x14ac:dyDescent="0.25">
      <c r="B79" s="23" t="s">
        <v>156</v>
      </c>
      <c r="C79" s="23" t="s">
        <v>157</v>
      </c>
      <c r="D79" s="24" t="s">
        <v>35</v>
      </c>
      <c r="E79" s="24" t="s">
        <v>130</v>
      </c>
      <c r="F79" s="23" t="s">
        <v>45</v>
      </c>
      <c r="G79" s="23" t="s">
        <v>127</v>
      </c>
      <c r="H79" s="25">
        <v>162000000</v>
      </c>
      <c r="I79" s="25">
        <v>162000000</v>
      </c>
      <c r="J79" s="24" t="s">
        <v>39</v>
      </c>
      <c r="K79" s="24" t="s">
        <v>40</v>
      </c>
      <c r="L79" s="23" t="s">
        <v>41</v>
      </c>
    </row>
    <row r="80" spans="2:12" s="34" customFormat="1" ht="75" x14ac:dyDescent="0.25">
      <c r="B80" s="23" t="s">
        <v>158</v>
      </c>
      <c r="C80" s="23" t="s">
        <v>159</v>
      </c>
      <c r="D80" s="24" t="s">
        <v>35</v>
      </c>
      <c r="E80" s="24" t="s">
        <v>44</v>
      </c>
      <c r="F80" s="23" t="s">
        <v>45</v>
      </c>
      <c r="G80" s="23" t="s">
        <v>127</v>
      </c>
      <c r="H80" s="25">
        <v>48556985</v>
      </c>
      <c r="I80" s="25">
        <v>48556985</v>
      </c>
      <c r="J80" s="24" t="s">
        <v>39</v>
      </c>
      <c r="K80" s="24" t="s">
        <v>40</v>
      </c>
      <c r="L80" s="23" t="s">
        <v>41</v>
      </c>
    </row>
    <row r="81" spans="2:12" s="34" customFormat="1" ht="45" x14ac:dyDescent="0.25">
      <c r="B81" s="23" t="s">
        <v>156</v>
      </c>
      <c r="C81" s="23" t="s">
        <v>160</v>
      </c>
      <c r="D81" s="24" t="s">
        <v>35</v>
      </c>
      <c r="E81" s="24" t="s">
        <v>130</v>
      </c>
      <c r="F81" s="23" t="s">
        <v>45</v>
      </c>
      <c r="G81" s="23" t="s">
        <v>127</v>
      </c>
      <c r="H81" s="25">
        <v>272448000</v>
      </c>
      <c r="I81" s="25">
        <v>272448000</v>
      </c>
      <c r="J81" s="24" t="s">
        <v>39</v>
      </c>
      <c r="K81" s="24" t="s">
        <v>40</v>
      </c>
      <c r="L81" s="23" t="s">
        <v>41</v>
      </c>
    </row>
    <row r="82" spans="2:12" s="34" customFormat="1" ht="75" x14ac:dyDescent="0.25">
      <c r="B82" s="23" t="s">
        <v>161</v>
      </c>
      <c r="C82" s="23" t="s">
        <v>162</v>
      </c>
      <c r="D82" s="24" t="s">
        <v>35</v>
      </c>
      <c r="E82" s="24" t="s">
        <v>44</v>
      </c>
      <c r="F82" s="23" t="s">
        <v>45</v>
      </c>
      <c r="G82" s="23" t="s">
        <v>127</v>
      </c>
      <c r="H82" s="33">
        <v>24000000</v>
      </c>
      <c r="I82" s="33">
        <v>24000000</v>
      </c>
      <c r="J82" s="24" t="s">
        <v>39</v>
      </c>
      <c r="K82" s="24" t="s">
        <v>40</v>
      </c>
      <c r="L82" s="23" t="s">
        <v>41</v>
      </c>
    </row>
    <row r="83" spans="2:12" s="34" customFormat="1" ht="75" x14ac:dyDescent="0.25">
      <c r="B83" s="29">
        <v>80111500</v>
      </c>
      <c r="C83" s="28" t="s">
        <v>163</v>
      </c>
      <c r="D83" s="30" t="s">
        <v>35</v>
      </c>
      <c r="E83" s="30" t="s">
        <v>130</v>
      </c>
      <c r="F83" s="28" t="s">
        <v>91</v>
      </c>
      <c r="G83" s="28" t="s">
        <v>127</v>
      </c>
      <c r="H83" s="31">
        <f>2600000*6</f>
        <v>15600000</v>
      </c>
      <c r="I83" s="31">
        <f>2600000*6</f>
        <v>15600000</v>
      </c>
      <c r="J83" s="24" t="s">
        <v>39</v>
      </c>
      <c r="K83" s="24" t="s">
        <v>40</v>
      </c>
      <c r="L83" s="23" t="s">
        <v>41</v>
      </c>
    </row>
    <row r="84" spans="2:12" s="34" customFormat="1" ht="60" x14ac:dyDescent="0.25">
      <c r="B84" s="29">
        <v>80111500</v>
      </c>
      <c r="C84" s="28" t="s">
        <v>164</v>
      </c>
      <c r="D84" s="30" t="s">
        <v>35</v>
      </c>
      <c r="E84" s="30" t="s">
        <v>130</v>
      </c>
      <c r="F84" s="28" t="s">
        <v>91</v>
      </c>
      <c r="G84" s="28" t="s">
        <v>127</v>
      </c>
      <c r="H84" s="31">
        <f>2600000*6</f>
        <v>15600000</v>
      </c>
      <c r="I84" s="31">
        <f>2600000*6</f>
        <v>15600000</v>
      </c>
      <c r="J84" s="24" t="s">
        <v>39</v>
      </c>
      <c r="K84" s="24" t="s">
        <v>40</v>
      </c>
      <c r="L84" s="23" t="s">
        <v>41</v>
      </c>
    </row>
    <row r="85" spans="2:12" s="34" customFormat="1" ht="90" x14ac:dyDescent="0.25">
      <c r="B85" s="29" t="s">
        <v>165</v>
      </c>
      <c r="C85" s="28" t="s">
        <v>166</v>
      </c>
      <c r="D85" s="30" t="s">
        <v>35</v>
      </c>
      <c r="E85" s="30" t="s">
        <v>130</v>
      </c>
      <c r="F85" s="28" t="s">
        <v>91</v>
      </c>
      <c r="G85" s="28" t="s">
        <v>127</v>
      </c>
      <c r="H85" s="31">
        <f>3000000*6</f>
        <v>18000000</v>
      </c>
      <c r="I85" s="31">
        <f>3000000*6</f>
        <v>18000000</v>
      </c>
      <c r="J85" s="24" t="s">
        <v>39</v>
      </c>
      <c r="K85" s="24" t="s">
        <v>40</v>
      </c>
      <c r="L85" s="23" t="s">
        <v>41</v>
      </c>
    </row>
    <row r="86" spans="2:12" s="34" customFormat="1" ht="90" x14ac:dyDescent="0.25">
      <c r="B86" s="29">
        <v>80111500</v>
      </c>
      <c r="C86" s="28" t="s">
        <v>167</v>
      </c>
      <c r="D86" s="30" t="s">
        <v>35</v>
      </c>
      <c r="E86" s="30" t="s">
        <v>130</v>
      </c>
      <c r="F86" s="28" t="s">
        <v>91</v>
      </c>
      <c r="G86" s="28" t="s">
        <v>127</v>
      </c>
      <c r="H86" s="31">
        <f>8000000*6</f>
        <v>48000000</v>
      </c>
      <c r="I86" s="31">
        <f>8000000*6</f>
        <v>48000000</v>
      </c>
      <c r="J86" s="24" t="s">
        <v>39</v>
      </c>
      <c r="K86" s="24" t="s">
        <v>40</v>
      </c>
      <c r="L86" s="23" t="s">
        <v>41</v>
      </c>
    </row>
    <row r="87" spans="2:12" s="34" customFormat="1" ht="75" x14ac:dyDescent="0.25">
      <c r="B87" s="29" t="s">
        <v>168</v>
      </c>
      <c r="C87" s="28" t="s">
        <v>169</v>
      </c>
      <c r="D87" s="30" t="s">
        <v>35</v>
      </c>
      <c r="E87" s="30" t="s">
        <v>130</v>
      </c>
      <c r="F87" s="28" t="s">
        <v>91</v>
      </c>
      <c r="G87" s="28" t="s">
        <v>127</v>
      </c>
      <c r="H87" s="31">
        <f>2500000*6</f>
        <v>15000000</v>
      </c>
      <c r="I87" s="31">
        <f>2500000*6</f>
        <v>15000000</v>
      </c>
      <c r="J87" s="24" t="s">
        <v>39</v>
      </c>
      <c r="K87" s="24" t="s">
        <v>40</v>
      </c>
      <c r="L87" s="23" t="s">
        <v>41</v>
      </c>
    </row>
    <row r="88" spans="2:12" s="34" customFormat="1" ht="165" x14ac:dyDescent="0.25">
      <c r="B88" s="35">
        <v>86101705</v>
      </c>
      <c r="C88" s="36" t="s">
        <v>170</v>
      </c>
      <c r="D88" s="37" t="s">
        <v>35</v>
      </c>
      <c r="E88" s="37" t="s">
        <v>130</v>
      </c>
      <c r="F88" s="38" t="s">
        <v>91</v>
      </c>
      <c r="G88" s="38" t="s">
        <v>171</v>
      </c>
      <c r="H88" s="32">
        <f>6000000*6</f>
        <v>36000000</v>
      </c>
      <c r="I88" s="32">
        <f>6000000*6</f>
        <v>36000000</v>
      </c>
      <c r="J88" s="24" t="s">
        <v>39</v>
      </c>
      <c r="K88" s="24" t="s">
        <v>40</v>
      </c>
      <c r="L88" s="23" t="s">
        <v>41</v>
      </c>
    </row>
    <row r="89" spans="2:12" s="34" customFormat="1" ht="45" x14ac:dyDescent="0.25">
      <c r="B89" s="23" t="s">
        <v>172</v>
      </c>
      <c r="C89" s="23" t="s">
        <v>173</v>
      </c>
      <c r="D89" s="24" t="s">
        <v>174</v>
      </c>
      <c r="E89" s="24" t="s">
        <v>84</v>
      </c>
      <c r="F89" s="23" t="s">
        <v>73</v>
      </c>
      <c r="G89" s="23" t="s">
        <v>127</v>
      </c>
      <c r="H89" s="25">
        <v>25000000</v>
      </c>
      <c r="I89" s="25">
        <v>25000000</v>
      </c>
      <c r="J89" s="24" t="s">
        <v>39</v>
      </c>
      <c r="K89" s="24" t="s">
        <v>40</v>
      </c>
      <c r="L89" s="23" t="s">
        <v>41</v>
      </c>
    </row>
    <row r="90" spans="2:12" ht="45" x14ac:dyDescent="0.25">
      <c r="B90" s="23" t="s">
        <v>175</v>
      </c>
      <c r="C90" s="23" t="s">
        <v>176</v>
      </c>
      <c r="D90" s="24" t="s">
        <v>174</v>
      </c>
      <c r="E90" s="24" t="s">
        <v>84</v>
      </c>
      <c r="F90" s="23" t="s">
        <v>45</v>
      </c>
      <c r="G90" s="23" t="s">
        <v>127</v>
      </c>
      <c r="H90" s="25">
        <v>120000000</v>
      </c>
      <c r="I90" s="25">
        <v>120000000</v>
      </c>
      <c r="J90" s="24" t="s">
        <v>39</v>
      </c>
      <c r="K90" s="24" t="s">
        <v>40</v>
      </c>
      <c r="L90" s="23" t="s">
        <v>41</v>
      </c>
    </row>
    <row r="91" spans="2:12" ht="60" x14ac:dyDescent="0.25">
      <c r="B91" s="23" t="s">
        <v>177</v>
      </c>
      <c r="C91" s="39" t="s">
        <v>178</v>
      </c>
      <c r="D91" s="24" t="s">
        <v>62</v>
      </c>
      <c r="E91" s="24" t="s">
        <v>76</v>
      </c>
      <c r="F91" s="23" t="s">
        <v>37</v>
      </c>
      <c r="G91" s="23" t="s">
        <v>127</v>
      </c>
      <c r="H91" s="25">
        <v>59000000</v>
      </c>
      <c r="I91" s="25">
        <v>59000000</v>
      </c>
      <c r="J91" s="24" t="s">
        <v>39</v>
      </c>
      <c r="K91" s="24" t="s">
        <v>40</v>
      </c>
      <c r="L91" s="23" t="s">
        <v>41</v>
      </c>
    </row>
    <row r="92" spans="2:12" s="40" customFormat="1" ht="75" x14ac:dyDescent="0.25">
      <c r="B92" s="23" t="s">
        <v>179</v>
      </c>
      <c r="C92" s="39" t="s">
        <v>180</v>
      </c>
      <c r="D92" s="24" t="s">
        <v>35</v>
      </c>
      <c r="E92" s="24" t="s">
        <v>130</v>
      </c>
      <c r="F92" s="23" t="s">
        <v>45</v>
      </c>
      <c r="G92" s="23" t="s">
        <v>127</v>
      </c>
      <c r="H92" s="25">
        <v>200000000</v>
      </c>
      <c r="I92" s="25">
        <v>200000000</v>
      </c>
      <c r="J92" s="24" t="s">
        <v>39</v>
      </c>
      <c r="K92" s="24" t="s">
        <v>40</v>
      </c>
      <c r="L92" s="23" t="s">
        <v>41</v>
      </c>
    </row>
    <row r="93" spans="2:12" s="40" customFormat="1" ht="75" x14ac:dyDescent="0.25">
      <c r="B93" s="23" t="s">
        <v>181</v>
      </c>
      <c r="C93" s="39" t="s">
        <v>182</v>
      </c>
      <c r="D93" s="24" t="s">
        <v>35</v>
      </c>
      <c r="E93" s="24" t="s">
        <v>44</v>
      </c>
      <c r="F93" s="23" t="s">
        <v>45</v>
      </c>
      <c r="G93" s="23" t="s">
        <v>127</v>
      </c>
      <c r="H93" s="27">
        <v>21471839</v>
      </c>
      <c r="I93" s="27">
        <v>21471839</v>
      </c>
      <c r="J93" s="24" t="s">
        <v>39</v>
      </c>
      <c r="K93" s="24" t="s">
        <v>40</v>
      </c>
      <c r="L93" s="23" t="s">
        <v>41</v>
      </c>
    </row>
    <row r="94" spans="2:12" s="40" customFormat="1" ht="90" x14ac:dyDescent="0.25">
      <c r="B94" s="23" t="s">
        <v>181</v>
      </c>
      <c r="C94" s="39" t="s">
        <v>183</v>
      </c>
      <c r="D94" s="24" t="s">
        <v>35</v>
      </c>
      <c r="E94" s="24" t="s">
        <v>44</v>
      </c>
      <c r="F94" s="23" t="s">
        <v>45</v>
      </c>
      <c r="G94" s="23" t="s">
        <v>127</v>
      </c>
      <c r="H94" s="27">
        <v>29111138</v>
      </c>
      <c r="I94" s="27">
        <v>29111138</v>
      </c>
      <c r="J94" s="24" t="s">
        <v>39</v>
      </c>
      <c r="K94" s="24" t="s">
        <v>40</v>
      </c>
      <c r="L94" s="23" t="s">
        <v>41</v>
      </c>
    </row>
    <row r="95" spans="2:12" ht="105" x14ac:dyDescent="0.25">
      <c r="B95" s="23" t="s">
        <v>184</v>
      </c>
      <c r="C95" s="39" t="s">
        <v>185</v>
      </c>
      <c r="D95" s="24" t="s">
        <v>58</v>
      </c>
      <c r="E95" s="24" t="s">
        <v>130</v>
      </c>
      <c r="F95" s="23" t="s">
        <v>54</v>
      </c>
      <c r="G95" s="23" t="s">
        <v>127</v>
      </c>
      <c r="H95" s="27">
        <v>140000000</v>
      </c>
      <c r="I95" s="27">
        <v>140000000</v>
      </c>
      <c r="J95" s="24" t="s">
        <v>39</v>
      </c>
      <c r="K95" s="24" t="s">
        <v>40</v>
      </c>
      <c r="L95" s="23" t="s">
        <v>41</v>
      </c>
    </row>
    <row r="96" spans="2:12" ht="60" x14ac:dyDescent="0.25">
      <c r="B96" s="23" t="s">
        <v>186</v>
      </c>
      <c r="C96" s="39" t="s">
        <v>187</v>
      </c>
      <c r="D96" s="24" t="s">
        <v>53</v>
      </c>
      <c r="E96" s="24" t="s">
        <v>130</v>
      </c>
      <c r="F96" s="23" t="s">
        <v>54</v>
      </c>
      <c r="G96" s="23" t="s">
        <v>127</v>
      </c>
      <c r="H96" s="27">
        <v>200000000</v>
      </c>
      <c r="I96" s="27">
        <v>200000000</v>
      </c>
      <c r="J96" s="24" t="s">
        <v>39</v>
      </c>
      <c r="K96" s="24" t="s">
        <v>40</v>
      </c>
      <c r="L96" s="23" t="s">
        <v>41</v>
      </c>
    </row>
    <row r="97" spans="1:12" ht="60" x14ac:dyDescent="0.25">
      <c r="B97" s="23" t="s">
        <v>135</v>
      </c>
      <c r="C97" s="39" t="s">
        <v>188</v>
      </c>
      <c r="D97" s="24" t="s">
        <v>58</v>
      </c>
      <c r="E97" s="24" t="s">
        <v>130</v>
      </c>
      <c r="F97" s="23" t="s">
        <v>54</v>
      </c>
      <c r="G97" s="23" t="s">
        <v>127</v>
      </c>
      <c r="H97" s="27">
        <v>280000000</v>
      </c>
      <c r="I97" s="27">
        <v>280000000</v>
      </c>
      <c r="J97" s="24" t="s">
        <v>39</v>
      </c>
      <c r="K97" s="24" t="s">
        <v>40</v>
      </c>
      <c r="L97" s="23" t="s">
        <v>41</v>
      </c>
    </row>
    <row r="98" spans="1:12" ht="45" x14ac:dyDescent="0.25">
      <c r="B98" s="23" t="s">
        <v>189</v>
      </c>
      <c r="C98" s="39" t="s">
        <v>190</v>
      </c>
      <c r="D98" s="24" t="s">
        <v>58</v>
      </c>
      <c r="E98" s="24" t="s">
        <v>130</v>
      </c>
      <c r="F98" s="23" t="s">
        <v>54</v>
      </c>
      <c r="G98" s="23" t="s">
        <v>127</v>
      </c>
      <c r="H98" s="27">
        <v>13550000</v>
      </c>
      <c r="I98" s="27">
        <v>13550000</v>
      </c>
      <c r="J98" s="24" t="s">
        <v>39</v>
      </c>
      <c r="K98" s="24" t="s">
        <v>40</v>
      </c>
      <c r="L98" s="23" t="s">
        <v>41</v>
      </c>
    </row>
    <row r="99" spans="1:12" ht="45" x14ac:dyDescent="0.25">
      <c r="B99" s="23" t="s">
        <v>181</v>
      </c>
      <c r="C99" s="39" t="s">
        <v>191</v>
      </c>
      <c r="D99" s="24" t="s">
        <v>67</v>
      </c>
      <c r="E99" s="24" t="s">
        <v>130</v>
      </c>
      <c r="F99" s="23" t="s">
        <v>37</v>
      </c>
      <c r="G99" s="23" t="s">
        <v>127</v>
      </c>
      <c r="H99" s="27">
        <v>2535000</v>
      </c>
      <c r="I99" s="27">
        <v>2535000</v>
      </c>
      <c r="J99" s="24" t="s">
        <v>39</v>
      </c>
      <c r="K99" s="24" t="s">
        <v>40</v>
      </c>
      <c r="L99" s="23" t="s">
        <v>41</v>
      </c>
    </row>
    <row r="100" spans="1:12" ht="75" x14ac:dyDescent="0.25">
      <c r="A100" s="41"/>
      <c r="B100" s="23" t="s">
        <v>181</v>
      </c>
      <c r="C100" s="39" t="s">
        <v>192</v>
      </c>
      <c r="D100" s="24" t="s">
        <v>67</v>
      </c>
      <c r="E100" s="24" t="s">
        <v>130</v>
      </c>
      <c r="F100" s="23" t="s">
        <v>73</v>
      </c>
      <c r="G100" s="23" t="s">
        <v>127</v>
      </c>
      <c r="H100" s="27">
        <v>15270000</v>
      </c>
      <c r="I100" s="27">
        <v>15270000</v>
      </c>
      <c r="J100" s="24" t="s">
        <v>39</v>
      </c>
      <c r="K100" s="24" t="s">
        <v>40</v>
      </c>
      <c r="L100" s="23" t="s">
        <v>41</v>
      </c>
    </row>
    <row r="101" spans="1:12" ht="75.75" customHeight="1" x14ac:dyDescent="0.25">
      <c r="B101" s="23" t="s">
        <v>181</v>
      </c>
      <c r="C101" s="39" t="s">
        <v>193</v>
      </c>
      <c r="D101" s="24" t="s">
        <v>83</v>
      </c>
      <c r="E101" s="24" t="s">
        <v>130</v>
      </c>
      <c r="F101" s="23" t="s">
        <v>54</v>
      </c>
      <c r="G101" s="23" t="s">
        <v>127</v>
      </c>
      <c r="H101" s="27">
        <v>59554894</v>
      </c>
      <c r="I101" s="27">
        <v>59554894</v>
      </c>
      <c r="J101" s="24" t="s">
        <v>39</v>
      </c>
      <c r="K101" s="24" t="s">
        <v>40</v>
      </c>
      <c r="L101" s="23" t="s">
        <v>41</v>
      </c>
    </row>
    <row r="102" spans="1:12" ht="105" x14ac:dyDescent="0.25">
      <c r="B102" s="23" t="s">
        <v>194</v>
      </c>
      <c r="C102" s="39" t="s">
        <v>195</v>
      </c>
      <c r="D102" s="24" t="s">
        <v>35</v>
      </c>
      <c r="E102" s="24" t="s">
        <v>130</v>
      </c>
      <c r="F102" s="23" t="s">
        <v>45</v>
      </c>
      <c r="G102" s="23" t="s">
        <v>127</v>
      </c>
      <c r="H102" s="33">
        <v>42000000</v>
      </c>
      <c r="I102" s="33">
        <v>42000000</v>
      </c>
      <c r="J102" s="24" t="s">
        <v>39</v>
      </c>
      <c r="K102" s="24" t="s">
        <v>40</v>
      </c>
      <c r="L102" s="23" t="s">
        <v>41</v>
      </c>
    </row>
    <row r="103" spans="1:12" ht="45" x14ac:dyDescent="0.25">
      <c r="B103" s="23" t="s">
        <v>103</v>
      </c>
      <c r="C103" s="39" t="s">
        <v>196</v>
      </c>
      <c r="D103" s="24" t="s">
        <v>197</v>
      </c>
      <c r="E103" s="24" t="s">
        <v>130</v>
      </c>
      <c r="F103" s="23" t="s">
        <v>37</v>
      </c>
      <c r="G103" s="23" t="s">
        <v>127</v>
      </c>
      <c r="H103" s="27">
        <v>80000000</v>
      </c>
      <c r="I103" s="27">
        <v>80000000</v>
      </c>
      <c r="J103" s="24" t="s">
        <v>39</v>
      </c>
      <c r="K103" s="24" t="s">
        <v>40</v>
      </c>
      <c r="L103" s="23" t="s">
        <v>41</v>
      </c>
    </row>
    <row r="104" spans="1:12" ht="75" x14ac:dyDescent="0.25">
      <c r="B104" s="42" t="s">
        <v>194</v>
      </c>
      <c r="C104" s="43" t="s">
        <v>198</v>
      </c>
      <c r="D104" s="30" t="s">
        <v>35</v>
      </c>
      <c r="E104" s="30" t="s">
        <v>130</v>
      </c>
      <c r="F104" s="28" t="s">
        <v>45</v>
      </c>
      <c r="G104" s="23" t="s">
        <v>127</v>
      </c>
      <c r="H104" s="44">
        <v>18000000</v>
      </c>
      <c r="I104" s="44">
        <v>18000000</v>
      </c>
      <c r="J104" s="24" t="s">
        <v>39</v>
      </c>
      <c r="K104" s="24" t="s">
        <v>40</v>
      </c>
      <c r="L104" s="45" t="s">
        <v>41</v>
      </c>
    </row>
    <row r="105" spans="1:12" ht="60" x14ac:dyDescent="0.25">
      <c r="B105" s="42" t="s">
        <v>199</v>
      </c>
      <c r="C105" s="43" t="s">
        <v>200</v>
      </c>
      <c r="D105" s="30" t="s">
        <v>90</v>
      </c>
      <c r="E105" s="30" t="s">
        <v>130</v>
      </c>
      <c r="F105" s="28" t="s">
        <v>54</v>
      </c>
      <c r="G105" s="23" t="s">
        <v>127</v>
      </c>
      <c r="H105" s="44">
        <v>180000000</v>
      </c>
      <c r="I105" s="44">
        <v>180000000</v>
      </c>
      <c r="J105" s="24" t="s">
        <v>39</v>
      </c>
      <c r="K105" s="24" t="s">
        <v>40</v>
      </c>
      <c r="L105" s="45" t="s">
        <v>41</v>
      </c>
    </row>
    <row r="106" spans="1:12" ht="45" x14ac:dyDescent="0.25">
      <c r="B106" s="42" t="s">
        <v>201</v>
      </c>
      <c r="C106" s="43" t="s">
        <v>202</v>
      </c>
      <c r="D106" s="30" t="s">
        <v>53</v>
      </c>
      <c r="E106" s="30" t="s">
        <v>130</v>
      </c>
      <c r="F106" s="28" t="s">
        <v>37</v>
      </c>
      <c r="G106" s="23" t="s">
        <v>127</v>
      </c>
      <c r="H106" s="44">
        <v>54645000</v>
      </c>
      <c r="I106" s="44">
        <v>54645000</v>
      </c>
      <c r="J106" s="24" t="s">
        <v>39</v>
      </c>
      <c r="K106" s="24" t="s">
        <v>40</v>
      </c>
      <c r="L106" s="45" t="s">
        <v>41</v>
      </c>
    </row>
    <row r="107" spans="1:12" ht="45" x14ac:dyDescent="0.25">
      <c r="B107" s="42" t="s">
        <v>203</v>
      </c>
      <c r="C107" s="43" t="s">
        <v>204</v>
      </c>
      <c r="D107" s="30" t="s">
        <v>53</v>
      </c>
      <c r="E107" s="30" t="s">
        <v>130</v>
      </c>
      <c r="F107" s="28" t="s">
        <v>37</v>
      </c>
      <c r="G107" s="23" t="s">
        <v>127</v>
      </c>
      <c r="H107" s="44">
        <v>50000000</v>
      </c>
      <c r="I107" s="44">
        <v>50000000</v>
      </c>
      <c r="J107" s="24" t="s">
        <v>39</v>
      </c>
      <c r="K107" s="24" t="s">
        <v>40</v>
      </c>
      <c r="L107" s="45" t="s">
        <v>41</v>
      </c>
    </row>
    <row r="108" spans="1:12" ht="75" x14ac:dyDescent="0.25">
      <c r="B108" s="42" t="s">
        <v>98</v>
      </c>
      <c r="C108" s="43" t="s">
        <v>205</v>
      </c>
      <c r="D108" s="30" t="s">
        <v>197</v>
      </c>
      <c r="E108" s="30" t="s">
        <v>130</v>
      </c>
      <c r="F108" s="28" t="s">
        <v>77</v>
      </c>
      <c r="G108" s="23" t="s">
        <v>127</v>
      </c>
      <c r="H108" s="44">
        <v>230000000</v>
      </c>
      <c r="I108" s="44">
        <v>230000000</v>
      </c>
      <c r="J108" s="24" t="s">
        <v>39</v>
      </c>
      <c r="K108" s="24" t="s">
        <v>40</v>
      </c>
      <c r="L108" s="45" t="s">
        <v>41</v>
      </c>
    </row>
    <row r="109" spans="1:12" ht="90" x14ac:dyDescent="0.25">
      <c r="B109" s="42" t="s">
        <v>194</v>
      </c>
      <c r="C109" s="43" t="s">
        <v>206</v>
      </c>
      <c r="D109" s="30" t="s">
        <v>35</v>
      </c>
      <c r="E109" s="30" t="s">
        <v>130</v>
      </c>
      <c r="F109" s="28" t="s">
        <v>45</v>
      </c>
      <c r="G109" s="23" t="s">
        <v>127</v>
      </c>
      <c r="H109" s="44">
        <v>32100000</v>
      </c>
      <c r="I109" s="44">
        <v>32100000</v>
      </c>
      <c r="J109" s="24" t="s">
        <v>39</v>
      </c>
      <c r="K109" s="24" t="s">
        <v>40</v>
      </c>
      <c r="L109" s="45" t="s">
        <v>41</v>
      </c>
    </row>
    <row r="110" spans="1:12" ht="61.5" customHeight="1" x14ac:dyDescent="0.25">
      <c r="B110" s="42">
        <v>80111614</v>
      </c>
      <c r="C110" s="43" t="s">
        <v>209</v>
      </c>
      <c r="D110" s="30" t="s">
        <v>197</v>
      </c>
      <c r="E110" s="30" t="s">
        <v>210</v>
      </c>
      <c r="F110" s="28" t="s">
        <v>45</v>
      </c>
      <c r="G110" s="23" t="s">
        <v>127</v>
      </c>
      <c r="H110" s="44">
        <v>15000000</v>
      </c>
      <c r="I110" s="44">
        <v>15000000</v>
      </c>
      <c r="J110" s="24" t="s">
        <v>39</v>
      </c>
      <c r="K110" s="24" t="s">
        <v>40</v>
      </c>
      <c r="L110" s="45" t="s">
        <v>41</v>
      </c>
    </row>
    <row r="111" spans="1:12" ht="78" customHeight="1" x14ac:dyDescent="0.25">
      <c r="B111" s="42">
        <v>80101500</v>
      </c>
      <c r="C111" s="43" t="s">
        <v>211</v>
      </c>
      <c r="D111" s="30" t="s">
        <v>197</v>
      </c>
      <c r="E111" s="30" t="s">
        <v>210</v>
      </c>
      <c r="F111" s="28" t="s">
        <v>45</v>
      </c>
      <c r="G111" s="23" t="s">
        <v>127</v>
      </c>
      <c r="H111" s="44">
        <v>25000000</v>
      </c>
      <c r="I111" s="44">
        <v>25000000</v>
      </c>
      <c r="J111" s="24" t="s">
        <v>39</v>
      </c>
      <c r="K111" s="24" t="s">
        <v>40</v>
      </c>
      <c r="L111" s="45" t="s">
        <v>41</v>
      </c>
    </row>
    <row r="112" spans="1:12" ht="93.75" customHeight="1" x14ac:dyDescent="0.25">
      <c r="B112" s="42">
        <v>80101500</v>
      </c>
      <c r="C112" s="43" t="s">
        <v>212</v>
      </c>
      <c r="D112" s="30" t="s">
        <v>197</v>
      </c>
      <c r="E112" s="30" t="s">
        <v>210</v>
      </c>
      <c r="F112" s="28" t="s">
        <v>45</v>
      </c>
      <c r="G112" s="23" t="s">
        <v>127</v>
      </c>
      <c r="H112" s="58">
        <v>35000000</v>
      </c>
      <c r="I112" s="58">
        <v>35000000</v>
      </c>
      <c r="J112" s="24" t="s">
        <v>39</v>
      </c>
      <c r="K112" s="24" t="s">
        <v>40</v>
      </c>
      <c r="L112" s="45" t="s">
        <v>41</v>
      </c>
    </row>
    <row r="113" spans="2:12" ht="78" customHeight="1" x14ac:dyDescent="0.25">
      <c r="B113" s="42">
        <v>80101500</v>
      </c>
      <c r="C113" s="43" t="s">
        <v>213</v>
      </c>
      <c r="D113" s="30" t="s">
        <v>197</v>
      </c>
      <c r="E113" s="30" t="s">
        <v>210</v>
      </c>
      <c r="F113" s="28" t="s">
        <v>45</v>
      </c>
      <c r="G113" s="23" t="s">
        <v>127</v>
      </c>
      <c r="H113" s="58">
        <v>15000000</v>
      </c>
      <c r="I113" s="58">
        <v>15000000</v>
      </c>
      <c r="J113" s="24" t="s">
        <v>39</v>
      </c>
      <c r="K113" s="24" t="s">
        <v>40</v>
      </c>
      <c r="L113" s="45" t="s">
        <v>41</v>
      </c>
    </row>
    <row r="114" spans="2:12" ht="78" customHeight="1" x14ac:dyDescent="0.25">
      <c r="B114" s="42">
        <v>80101500</v>
      </c>
      <c r="C114" s="43" t="s">
        <v>214</v>
      </c>
      <c r="D114" s="30" t="s">
        <v>197</v>
      </c>
      <c r="E114" s="30" t="s">
        <v>210</v>
      </c>
      <c r="F114" s="28" t="s">
        <v>45</v>
      </c>
      <c r="G114" s="23" t="s">
        <v>127</v>
      </c>
      <c r="H114" s="58">
        <v>25000000</v>
      </c>
      <c r="I114" s="58">
        <v>25000000</v>
      </c>
      <c r="J114" s="24" t="s">
        <v>39</v>
      </c>
      <c r="K114" s="24" t="s">
        <v>40</v>
      </c>
      <c r="L114" s="45" t="s">
        <v>41</v>
      </c>
    </row>
    <row r="115" spans="2:12" ht="72" customHeight="1" thickBot="1" x14ac:dyDescent="0.3">
      <c r="B115" s="46">
        <v>90111600</v>
      </c>
      <c r="C115" s="47" t="s">
        <v>215</v>
      </c>
      <c r="D115" s="59" t="s">
        <v>197</v>
      </c>
      <c r="E115" s="59" t="s">
        <v>216</v>
      </c>
      <c r="F115" s="60" t="s">
        <v>73</v>
      </c>
      <c r="G115" s="23" t="s">
        <v>127</v>
      </c>
      <c r="H115" s="61">
        <v>21800000</v>
      </c>
      <c r="I115" s="61">
        <v>21800000</v>
      </c>
      <c r="J115" s="24" t="s">
        <v>39</v>
      </c>
      <c r="K115" s="24" t="s">
        <v>40</v>
      </c>
      <c r="L115" s="45" t="s">
        <v>41</v>
      </c>
    </row>
    <row r="116" spans="2:12" x14ac:dyDescent="0.25">
      <c r="H116" s="48">
        <f>SUM(H19:H115)</f>
        <v>8994172247</v>
      </c>
      <c r="I116" s="48">
        <f>SUM(I19:I115)</f>
        <v>8994172247</v>
      </c>
      <c r="J116" s="49"/>
    </row>
    <row r="117" spans="2:12" ht="30.75" thickBot="1" x14ac:dyDescent="0.3">
      <c r="B117" s="50" t="s">
        <v>207</v>
      </c>
      <c r="C117"/>
      <c r="D117" s="51"/>
    </row>
    <row r="118" spans="2:12" ht="45" x14ac:dyDescent="0.25">
      <c r="B118" s="52" t="s">
        <v>23</v>
      </c>
      <c r="C118" s="53" t="s">
        <v>208</v>
      </c>
      <c r="D118" s="54" t="s">
        <v>32</v>
      </c>
    </row>
    <row r="119" spans="2:12" x14ac:dyDescent="0.25">
      <c r="B119" s="6"/>
      <c r="C119" s="55"/>
      <c r="D119" s="56"/>
    </row>
    <row r="120" spans="2:12" x14ac:dyDescent="0.25">
      <c r="B120" s="6"/>
      <c r="C120" s="55"/>
      <c r="D120" s="56"/>
    </row>
    <row r="121" spans="2:12" x14ac:dyDescent="0.25">
      <c r="B121" s="6"/>
      <c r="C121" s="55"/>
      <c r="D121" s="56"/>
    </row>
    <row r="122" spans="2:12" s="3" customFormat="1" x14ac:dyDescent="0.25">
      <c r="B122" s="6"/>
      <c r="C122" s="55"/>
      <c r="D122" s="56"/>
      <c r="F122" s="2"/>
      <c r="G122" s="2"/>
      <c r="H122" s="2"/>
      <c r="I122" s="2"/>
      <c r="J122" s="2"/>
      <c r="K122" s="2"/>
      <c r="L122" s="2"/>
    </row>
    <row r="123" spans="2:12" s="3" customFormat="1" ht="15.75" thickBot="1" x14ac:dyDescent="0.3">
      <c r="B123" s="46"/>
      <c r="C123" s="47"/>
      <c r="D123" s="57"/>
      <c r="F123" s="2"/>
      <c r="G123" s="2"/>
      <c r="H123" s="2"/>
      <c r="I123" s="2"/>
      <c r="J123" s="2"/>
      <c r="K123" s="2"/>
      <c r="L123" s="2"/>
    </row>
  </sheetData>
  <mergeCells count="2">
    <mergeCell ref="F5:I9"/>
    <mergeCell ref="F11:I15"/>
  </mergeCells>
  <hyperlinks>
    <hyperlink ref="C8" r:id="rId1"/>
  </hyperlinks>
  <pageMargins left="0.70866141732283472" right="0.70866141732283472" top="0.74803149606299213" bottom="0.74803149606299213" header="0.31496062992125984" footer="0.31496062992125984"/>
  <pageSetup paperSize="9" scale="2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2018 (6)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Elide Albarracin Morales</cp:lastModifiedBy>
  <dcterms:created xsi:type="dcterms:W3CDTF">2018-02-05T13:58:33Z</dcterms:created>
  <dcterms:modified xsi:type="dcterms:W3CDTF">2018-08-02T16:26:48Z</dcterms:modified>
</cp:coreProperties>
</file>